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lauri\Dropbox\2 - Démarche Qualité\4 - Processus\PM03-02_Organisation du SMQ et amélioration continue\2026\"/>
    </mc:Choice>
  </mc:AlternateContent>
  <xr:revisionPtr revIDLastSave="0" documentId="13_ncr:1_{9627A033-95E4-4F11-8162-364511A461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Édition" sheetId="8" r:id="rId1"/>
    <sheet name="PM01" sheetId="2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6" sheetId="22" r:id="rId9"/>
    <sheet name="PS01 " sheetId="16" r:id="rId10"/>
    <sheet name="PS02" sheetId="7" r:id="rId11"/>
    <sheet name="PS03" sheetId="21" r:id="rId12"/>
    <sheet name="PS04" sheetId="5" r:id="rId13"/>
    <sheet name="PS06" sheetId="11" r:id="rId14"/>
  </sheets>
  <definedNames>
    <definedName name="Z_336C3443_797F_7E4A_87F9_5BA47B5AC142_.wvu.PrintArea" localSheetId="1" hidden="1">'PM01'!$A$4:$F$12</definedName>
    <definedName name="Z_336C3443_797F_7E4A_87F9_5BA47B5AC142_.wvu.PrintArea" localSheetId="3" hidden="1">'PM03'!$A$4:$F$13</definedName>
    <definedName name="Z_336C3443_797F_7E4A_87F9_5BA47B5AC142_.wvu.PrintArea" localSheetId="4" hidden="1">'PO01'!$A$3:$F$17</definedName>
    <definedName name="Z_336C3443_797F_7E4A_87F9_5BA47B5AC142_.wvu.PrintArea" localSheetId="5" hidden="1">'PO02'!$A$4:$F$14</definedName>
    <definedName name="Z_336C3443_797F_7E4A_87F9_5BA47B5AC142_.wvu.PrintArea" localSheetId="6" hidden="1">'PO03'!$A$3:$F$20</definedName>
    <definedName name="Z_336C3443_797F_7E4A_87F9_5BA47B5AC142_.wvu.PrintArea" localSheetId="7" hidden="1">'PO04'!$A$3:$F$25</definedName>
    <definedName name="Z_336C3443_797F_7E4A_87F9_5BA47B5AC142_.wvu.PrintArea" localSheetId="9" hidden="1">'PS01 '!$A$3:$F$16</definedName>
    <definedName name="Z_336C3443_797F_7E4A_87F9_5BA47B5AC142_.wvu.PrintArea" localSheetId="10" hidden="1">'PS02'!$A$3:$F$19</definedName>
    <definedName name="Z_336C3443_797F_7E4A_87F9_5BA47B5AC142_.wvu.PrintArea" localSheetId="11" hidden="1">'PS03'!$A$4:$F$12</definedName>
    <definedName name="Z_336C3443_797F_7E4A_87F9_5BA47B5AC142_.wvu.PrintArea" localSheetId="12" hidden="1">'PS04'!$A$4:$F$6</definedName>
    <definedName name="Z_336C3443_797F_7E4A_87F9_5BA47B5AC142_.wvu.PrintArea" localSheetId="13" hidden="1">'PS06'!$A$3:$F$20</definedName>
    <definedName name="_xlnm.Print_Area" localSheetId="1">'PM01'!$A$4:$F$12</definedName>
    <definedName name="_xlnm.Print_Area" localSheetId="3">'PM03'!$A$4:$F$13</definedName>
    <definedName name="_xlnm.Print_Area" localSheetId="4">'PO01'!$A$3:$F$17</definedName>
    <definedName name="_xlnm.Print_Area" localSheetId="5">'PO02'!$A$4:$F$14</definedName>
    <definedName name="_xlnm.Print_Area" localSheetId="6">'PO03'!$A$3:$F$20</definedName>
    <definedName name="_xlnm.Print_Area" localSheetId="7">'PO04'!$B$4:$J$30</definedName>
    <definedName name="_xlnm.Print_Area" localSheetId="9">'PS01 '!$A$3:$F$16</definedName>
    <definedName name="_xlnm.Print_Area" localSheetId="10">'PS02'!$A$3:$F$19</definedName>
    <definedName name="_xlnm.Print_Area" localSheetId="11">'PS03'!$A$4:$F$12</definedName>
    <definedName name="_xlnm.Print_Area" localSheetId="12">'PS04'!$A$4:$F$6</definedName>
    <definedName name="_xlnm.Print_Area" localSheetId="13">'PS06'!$A$3:$F$20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2" l="1"/>
  <c r="I18" i="22" s="1"/>
  <c r="F17" i="22"/>
  <c r="I17" i="22" s="1"/>
  <c r="F16" i="22"/>
  <c r="I16" i="22" s="1"/>
  <c r="F15" i="22"/>
  <c r="I15" i="22" s="1"/>
  <c r="F14" i="22"/>
  <c r="I14" i="22" s="1"/>
  <c r="F13" i="22"/>
  <c r="I13" i="22" s="1"/>
  <c r="F12" i="22"/>
  <c r="I12" i="22" s="1"/>
  <c r="F11" i="22"/>
  <c r="I11" i="22" s="1"/>
  <c r="F10" i="22"/>
  <c r="I10" i="22" s="1"/>
  <c r="F9" i="22"/>
  <c r="I9" i="22" s="1"/>
  <c r="F8" i="22"/>
  <c r="I8" i="22" s="1"/>
  <c r="F7" i="22"/>
  <c r="I7" i="22" s="1"/>
  <c r="F6" i="22"/>
  <c r="I6" i="22" s="1"/>
  <c r="F20" i="16" l="1"/>
  <c r="I20" i="16" s="1"/>
  <c r="F17" i="21" l="1"/>
  <c r="I17" i="21" s="1"/>
  <c r="F16" i="21"/>
  <c r="I16" i="21" s="1"/>
  <c r="F15" i="21"/>
  <c r="I15" i="21" s="1"/>
  <c r="F14" i="21"/>
  <c r="I14" i="21" s="1"/>
  <c r="F13" i="21"/>
  <c r="I13" i="21" s="1"/>
  <c r="F12" i="21"/>
  <c r="I12" i="21" s="1"/>
  <c r="F11" i="21"/>
  <c r="I11" i="21" s="1"/>
  <c r="F10" i="21"/>
  <c r="I10" i="21" s="1"/>
  <c r="F9" i="21"/>
  <c r="I9" i="21" s="1"/>
  <c r="F8" i="21"/>
  <c r="I8" i="21" s="1"/>
  <c r="F7" i="21"/>
  <c r="I7" i="21" s="1"/>
  <c r="F6" i="21"/>
  <c r="I6" i="21" s="1"/>
  <c r="F12" i="20"/>
  <c r="F11" i="20"/>
  <c r="I11" i="20" s="1"/>
  <c r="F10" i="20"/>
  <c r="I10" i="20" s="1"/>
  <c r="F9" i="20"/>
  <c r="I9" i="20" s="1"/>
  <c r="F8" i="20"/>
  <c r="I8" i="20" s="1"/>
  <c r="F7" i="20"/>
  <c r="I7" i="20" s="1"/>
  <c r="F6" i="20"/>
  <c r="I6" i="20" s="1"/>
  <c r="F19" i="16"/>
  <c r="I19" i="16" s="1"/>
  <c r="F18" i="16"/>
  <c r="I18" i="16" s="1"/>
  <c r="F17" i="16"/>
  <c r="I17" i="16" s="1"/>
  <c r="F16" i="16"/>
  <c r="I16" i="16" s="1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7" i="16"/>
  <c r="I7" i="16" s="1"/>
  <c r="F6" i="16"/>
  <c r="I6" i="16" s="1"/>
  <c r="F15" i="7" l="1"/>
  <c r="I15" i="7" s="1"/>
  <c r="F6" i="15" l="1"/>
  <c r="I6" i="15" s="1"/>
  <c r="F7" i="15"/>
  <c r="I7" i="15" s="1"/>
  <c r="F8" i="15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2" i="11" l="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F9" i="11"/>
  <c r="I9" i="11" s="1"/>
  <c r="F8" i="11"/>
  <c r="I8" i="11" s="1"/>
  <c r="F7" i="11"/>
  <c r="I7" i="11" s="1"/>
  <c r="F6" i="11"/>
  <c r="I6" i="11" s="1"/>
  <c r="F6" i="9"/>
  <c r="I6" i="9" s="1"/>
  <c r="F7" i="9"/>
  <c r="I7" i="9" s="1"/>
  <c r="F8" i="9"/>
  <c r="I8" i="9" s="1"/>
  <c r="F9" i="9"/>
  <c r="I9" i="9" s="1"/>
  <c r="F10" i="9"/>
  <c r="I10" i="9" s="1"/>
  <c r="F11" i="9"/>
  <c r="I11" i="9"/>
  <c r="F12" i="9"/>
  <c r="I12" i="9" s="1"/>
  <c r="F13" i="9"/>
  <c r="I13" i="9" s="1"/>
  <c r="F14" i="9"/>
  <c r="I14" i="9" s="1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 s="1"/>
  <c r="F21" i="9"/>
  <c r="I21" i="9" s="1"/>
  <c r="F22" i="9"/>
  <c r="I22" i="9" s="1"/>
  <c r="F23" i="9"/>
  <c r="I23" i="9" s="1"/>
  <c r="F24" i="9"/>
  <c r="I24" i="9" s="1"/>
  <c r="F25" i="9"/>
  <c r="I25" i="9" s="1"/>
  <c r="F26" i="9"/>
  <c r="I26" i="9" s="1"/>
  <c r="F27" i="9"/>
  <c r="I27" i="9" s="1"/>
  <c r="F28" i="9"/>
  <c r="I28" i="9" s="1"/>
  <c r="F29" i="9"/>
  <c r="I29" i="9" s="1"/>
  <c r="F30" i="9"/>
  <c r="I30" i="9" s="1"/>
  <c r="F6" i="7"/>
  <c r="I6" i="7" s="1"/>
  <c r="F7" i="7"/>
  <c r="I7" i="7" s="1"/>
  <c r="F8" i="7"/>
  <c r="I8" i="7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16" i="7"/>
  <c r="I16" i="7" s="1"/>
  <c r="F17" i="7"/>
  <c r="I17" i="7" s="1"/>
  <c r="F18" i="7"/>
  <c r="I18" i="7" s="1"/>
  <c r="F19" i="7"/>
  <c r="I19" i="7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6" i="6"/>
  <c r="I6" i="6" s="1"/>
  <c r="F6" i="5"/>
  <c r="I6" i="5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/>
  <c r="F14" i="5"/>
  <c r="I14" i="5" s="1"/>
  <c r="F15" i="5"/>
  <c r="I15" i="5" s="1"/>
  <c r="F6" i="3" l="1"/>
  <c r="I6" i="3" s="1"/>
  <c r="F7" i="3"/>
  <c r="I7" i="3" s="1"/>
  <c r="F8" i="3"/>
  <c r="I8" i="3" s="1"/>
  <c r="F9" i="3"/>
  <c r="I9" i="3" s="1"/>
  <c r="F10" i="3"/>
  <c r="I10" i="3" s="1"/>
  <c r="F11" i="3"/>
  <c r="I11" i="3" s="1"/>
  <c r="F12" i="3"/>
  <c r="I12" i="3" s="1"/>
  <c r="F13" i="3"/>
  <c r="I13" i="3" s="1"/>
  <c r="F14" i="3"/>
  <c r="I14" i="3" s="1"/>
  <c r="F6" i="2"/>
  <c r="I6" i="2" s="1"/>
  <c r="F7" i="2"/>
  <c r="I7" i="2" s="1"/>
  <c r="F8" i="2"/>
  <c r="I8" i="2" s="1"/>
  <c r="F9" i="2"/>
  <c r="I9" i="2" s="1"/>
  <c r="I10" i="2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3" i="1"/>
  <c r="I13" i="1" s="1"/>
  <c r="F12" i="1"/>
  <c r="I12" i="1" s="1"/>
  <c r="F11" i="1"/>
  <c r="F10" i="1"/>
  <c r="I10" i="1" s="1"/>
  <c r="I9" i="1"/>
  <c r="F8" i="1"/>
  <c r="I8" i="1" s="1"/>
  <c r="F7" i="1"/>
  <c r="I7" i="1" s="1"/>
  <c r="F6" i="1"/>
  <c r="I6" i="1" s="1"/>
</calcChain>
</file>

<file path=xl/sharedStrings.xml><?xml version="1.0" encoding="utf-8"?>
<sst xmlns="http://schemas.openxmlformats.org/spreadsheetml/2006/main" count="1142" uniqueCount="591">
  <si>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</si>
  <si>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</si>
  <si>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</si>
  <si>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</si>
  <si>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</si>
  <si>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</si>
  <si>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</si>
  <si>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</si>
  <si>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</si>
  <si>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</si>
  <si>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</si>
  <si>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</si>
  <si>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</si>
  <si>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</si>
  <si>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</si>
  <si>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</si>
  <si>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</si>
  <si>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</si>
  <si>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</si>
  <si>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</si>
  <si>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</si>
  <si>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</si>
  <si>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</si>
  <si>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</si>
  <si>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</si>
  <si>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</si>
  <si>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</si>
  <si>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</si>
  <si>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</si>
  <si>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</si>
  <si>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</si>
  <si>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</si>
  <si>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</si>
  <si>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</si>
  <si>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</si>
  <si>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</si>
  <si>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</si>
  <si>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</si>
  <si>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</si>
  <si>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</si>
  <si>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</si>
  <si>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</si>
  <si>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</si>
  <si>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</si>
  <si>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</si>
  <si>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</si>
  <si>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</si>
  <si>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</si>
  <si>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</si>
  <si>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</si>
  <si>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</si>
  <si>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</si>
  <si>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</si>
  <si>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</si>
  <si>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</si>
  <si>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</si>
  <si>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</si>
  <si>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Erreur dans la prise de rendez-vous (date, heure, médecin)</t>
  </si>
  <si>
    <t>Prise de rendez-vous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</si>
  <si>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</si>
  <si>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</si>
  <si>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</si>
  <si>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</si>
  <si>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</si>
  <si>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</si>
  <si>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</si>
  <si>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</si>
  <si>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Accueil téléphonique</t>
  </si>
  <si>
    <t>PROCESSUS ACCUEIL ET ORIENTATION</t>
  </si>
  <si>
    <t>Patient non satisfait n'est pas informé des moyens de transmettre l'information ou ne peut pas faire sa réclamation</t>
  </si>
  <si>
    <t>Appel personnalisé des patients
GRC</t>
  </si>
  <si>
    <t>MESURE DE LA SATISFACTION DES PROSPECTS ET PATIENTS</t>
  </si>
  <si>
    <t>Démotivation du personnel
Circulation de rumeurs
mauvaise image</t>
  </si>
  <si>
    <t>Absence ou retard d'exécution</t>
  </si>
  <si>
    <t>DESCRIPTION ELABORATION ET EXECUTION D'UN PLAN DE COMMUNICATION INTERNE</t>
  </si>
  <si>
    <t>Perte financière
Non atteinte objectifs</t>
  </si>
  <si>
    <t>DESCRIPTION ELABORATION DE TABLEAUX DE BORD ET D'ACTIONS DE SUIVI DE LA PERFORMANCE DES ACTIONS MARKETING</t>
  </si>
  <si>
    <t>Non atteinte des objectifs
Perte financière</t>
  </si>
  <si>
    <t>Actions non alignées à la stratégie</t>
  </si>
  <si>
    <t>DESCRIPTION ELABORATION D'UNE STRATEGIE MARKETING ET D'UNE STRATEGIE DE COMMUNICATION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</si>
  <si>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</si>
  <si>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</si>
  <si>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</si>
  <si>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</si>
  <si>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</si>
  <si>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</si>
  <si>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</si>
  <si>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</si>
  <si>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</si>
  <si>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</si>
  <si>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</si>
  <si>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</si>
  <si>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</si>
  <si>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</si>
  <si>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</si>
  <si>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</si>
  <si>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</si>
  <si>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</si>
  <si>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</si>
  <si>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</si>
  <si>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</si>
  <si>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</si>
  <si>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</si>
  <si>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</si>
  <si>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</si>
  <si>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</si>
  <si>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</si>
  <si>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</si>
  <si>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</si>
  <si>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</si>
  <si>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</si>
  <si>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</si>
  <si>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</si>
  <si>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</si>
  <si>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</si>
  <si>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</si>
  <si>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</si>
  <si>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</si>
  <si>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</si>
  <si>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</si>
  <si>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</si>
  <si>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</si>
  <si>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</si>
  <si>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</si>
  <si>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</si>
  <si>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</si>
  <si>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</si>
  <si>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</si>
  <si>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</si>
  <si>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</si>
  <si>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</si>
  <si>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</si>
  <si>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</si>
  <si>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</si>
  <si>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</si>
  <si>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</si>
  <si>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</si>
  <si>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</si>
  <si>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</si>
  <si>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</si>
  <si>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</si>
  <si>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PROCESSUS ENCAISSEMENT, FACTURATION, RECOUVREMENT, REGLEMENT HONORAIRES</t>
  </si>
  <si>
    <t>Encaissement</t>
  </si>
  <si>
    <t>Montant caisse non conforme</t>
  </si>
  <si>
    <t>Perte financière pour NEST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</si>
  <si>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</si>
  <si>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</si>
  <si>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</si>
  <si>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</si>
  <si>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</si>
  <si>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</si>
  <si>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</si>
  <si>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</si>
  <si>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</si>
  <si>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</si>
  <si>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</si>
  <si>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</si>
  <si>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</si>
  <si>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</si>
  <si>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</si>
  <si>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</si>
  <si>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</si>
  <si>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</si>
  <si>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</si>
  <si>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</si>
  <si>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</si>
  <si>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</si>
  <si>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</si>
  <si>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</si>
  <si>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</si>
  <si>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</si>
  <si>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</si>
  <si>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</si>
  <si>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</si>
  <si>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</si>
  <si>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</si>
  <si>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</si>
  <si>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</si>
  <si>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</si>
  <si>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</si>
  <si>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</si>
  <si>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</si>
  <si>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</si>
  <si>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</si>
  <si>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</si>
  <si>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</si>
  <si>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Mauvaise qualité de service
Perte financière</t>
  </si>
  <si>
    <t>Besoin de formation non identifié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</si>
  <si>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</si>
  <si>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</si>
  <si>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</si>
  <si>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</si>
  <si>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</si>
  <si>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</si>
  <si>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</si>
  <si>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</si>
  <si>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</si>
  <si>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</si>
  <si>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</si>
  <si>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</si>
  <si>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</si>
  <si>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</si>
  <si>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</si>
  <si>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</si>
  <si>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</si>
  <si>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</si>
  <si>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</si>
  <si>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</si>
  <si>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</si>
  <si>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</si>
  <si>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</si>
  <si>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</si>
  <si>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</si>
  <si>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</si>
  <si>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</si>
  <si>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</si>
  <si>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</si>
  <si>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</si>
  <si>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</si>
  <si>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</si>
  <si>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</si>
  <si>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</si>
  <si>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</si>
  <si>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</si>
  <si>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</si>
  <si>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</si>
  <si>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</si>
  <si>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</si>
  <si>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</si>
  <si>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</si>
  <si>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</si>
  <si>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</si>
  <si>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</si>
  <si>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</si>
  <si>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</si>
  <si>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Dérangement du patient
Insatisfaction du patient</t>
  </si>
  <si>
    <t>Mauvais horaire pour le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</si>
  <si>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</si>
  <si>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</si>
  <si>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</si>
  <si>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</si>
  <si>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</si>
  <si>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Impossibilité de changer le linge
Insatisfaction du patient</t>
  </si>
  <si>
    <t>Rupture de stock des draps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</si>
  <si>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</si>
  <si>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</si>
  <si>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</si>
  <si>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</si>
  <si>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</si>
  <si>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</si>
  <si>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</si>
  <si>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</si>
  <si>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</si>
  <si>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</si>
  <si>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</si>
  <si>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</si>
  <si>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</si>
  <si>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</si>
  <si>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</si>
  <si>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</si>
  <si>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</si>
  <si>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</si>
  <si>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</si>
  <si>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</si>
  <si>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</si>
  <si>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</si>
  <si>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</si>
  <si>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</si>
  <si>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</si>
  <si>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</si>
  <si>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</si>
  <si>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</si>
  <si>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</si>
  <si>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</si>
  <si>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</si>
  <si>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</si>
  <si>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</si>
  <si>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</si>
  <si>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</si>
  <si>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</si>
  <si>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</si>
  <si>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</si>
  <si>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</si>
  <si>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</si>
  <si>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</si>
  <si>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</si>
  <si>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</si>
  <si>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</si>
  <si>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</si>
  <si>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Non-implication du personnel
Mauvaises performances</t>
  </si>
  <si>
    <t>Gouvernance et management des performances</t>
  </si>
  <si>
    <t>PROCESSUS GOUVERNANCE ET MANAGEMENT DES PERFORMANCES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</si>
  <si>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</si>
  <si>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</si>
  <si>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</si>
  <si>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</si>
  <si>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</si>
  <si>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</si>
  <si>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</si>
  <si>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</si>
  <si>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</si>
  <si>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</si>
  <si>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</si>
  <si>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</si>
  <si>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</si>
  <si>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</si>
  <si>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</si>
  <si>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</si>
  <si>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</si>
  <si>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Matériel obsolète</t>
  </si>
  <si>
    <t>Mauvaise qualité des matériels</t>
  </si>
  <si>
    <t>Soins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</si>
  <si>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</si>
  <si>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</si>
  <si>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</si>
  <si>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</si>
  <si>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</si>
  <si>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</si>
  <si>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</si>
  <si>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</si>
  <si>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</si>
  <si>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</si>
  <si>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</si>
  <si>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</si>
  <si>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</si>
  <si>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</si>
  <si>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</si>
  <si>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</si>
  <si>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</si>
  <si>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</si>
  <si>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</si>
  <si>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</si>
  <si>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</si>
  <si>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Erreur d'inventaire</t>
  </si>
  <si>
    <t>Inventaire pas fait</t>
  </si>
  <si>
    <t>Matériel non fonctionnel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</si>
  <si>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</si>
  <si>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</si>
  <si>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</si>
  <si>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</si>
  <si>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</si>
  <si>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</si>
  <si>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</si>
  <si>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</si>
  <si>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</si>
  <si>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</si>
  <si>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</si>
  <si>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</si>
  <si>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</si>
  <si>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</si>
  <si>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</si>
  <si>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</si>
  <si>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</si>
  <si>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</si>
  <si>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</si>
  <si>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</si>
  <si>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</si>
  <si>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</si>
  <si>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</si>
  <si>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</si>
  <si>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</si>
  <si>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</si>
  <si>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Prévision des besoins</t>
  </si>
  <si>
    <t>PROCESSUS  GESTION DES STOCKS, APPROVISIONNEMENT ET ACHATS</t>
  </si>
  <si>
    <t>Agréement et réévaluation</t>
  </si>
  <si>
    <t>Gestion des sous-stocks</t>
  </si>
  <si>
    <t>Rupture dans les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</si>
  <si>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</si>
  <si>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</si>
  <si>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</si>
  <si>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</si>
  <si>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</si>
  <si>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</si>
  <si>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</si>
  <si>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</si>
  <si>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</si>
  <si>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</si>
  <si>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</si>
  <si>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</si>
  <si>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</si>
  <si>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</si>
  <si>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</si>
  <si>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</si>
  <si>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</si>
  <si>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</si>
  <si>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</si>
  <si>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</si>
  <si>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</si>
  <si>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</si>
  <si>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</si>
  <si>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</si>
  <si>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</si>
  <si>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</si>
  <si>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</si>
  <si>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</si>
  <si>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</si>
  <si>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</si>
  <si>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</si>
  <si>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</si>
  <si>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</si>
  <si>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</si>
  <si>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</si>
  <si>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</si>
  <si>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</si>
  <si>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</si>
  <si>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</si>
  <si>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</si>
  <si>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</si>
  <si>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</si>
  <si>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</si>
  <si>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</si>
  <si>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Dossier  incomplet</t>
  </si>
  <si>
    <t xml:space="preserve">
Continuité des soins à NEST si pas de place</t>
  </si>
  <si>
    <t>Défaut de sécurité du système informatique à disposition des utilisateurs</t>
  </si>
  <si>
    <t>Plan de formation</t>
  </si>
  <si>
    <t>Alerte du médecin / Consultation avec la sage-femme de garde</t>
  </si>
  <si>
    <t>Alerte du médecin
Consultation avec la sage-femme de garde</t>
  </si>
  <si>
    <t>Grille tarifaire/   Contrôle de l'assistant comptable</t>
  </si>
  <si>
    <t>Non-respect des circuits propres et salles</t>
  </si>
  <si>
    <t xml:space="preserve">Non-respects des modes opératoires d'hygiène (lavage des mains, tenue, utilisation des gants…) </t>
  </si>
  <si>
    <t>Retard des évaluations</t>
  </si>
  <si>
    <t>Mauvaise communication interne sur les organismes de prise en charge</t>
  </si>
  <si>
    <t>Mauvaise présentation lors de la réponse téléphonique</t>
  </si>
  <si>
    <t>Transmission systématique des dossiers après exeat et des rapports au chargé des archives                                                                 Contrôle des dossiers par la MSF et  IRN
Mode opératoire de contrôle des dossiers</t>
  </si>
  <si>
    <t>Mauvaise appréciation des performances de l'entreprise
Mauvaises décisions prises
Mauvaise prévention des risques financiers
Mauvaise image auprès des partenaires performances financières de l'entreprise atteintes
Morbidité/mortalité</t>
  </si>
  <si>
    <t>Défaut ou mauvaise information du patient sur les conditions financières</t>
  </si>
  <si>
    <t>Signature de la fiche d'admission avant toute hospitalisation</t>
  </si>
  <si>
    <t>Comité de direction
Plan de communication interne
SWOT concerté</t>
  </si>
  <si>
    <t>SMQ
Audit
Tableaux de bord</t>
  </si>
  <si>
    <t>SMQ
Fiches d'incidents
Audit
Comité Qualité
Comité sur les opérations</t>
  </si>
  <si>
    <t>Comité Qualité
Comité de direction
Plan de communication interne</t>
  </si>
  <si>
    <t>Procédure de gestion des données
WiFi différencié Patient/Personnel
Technicien informatique</t>
  </si>
  <si>
    <t>Ressources informatiques et informationnelles non conformes aux attentes et exigences (performances)</t>
  </si>
  <si>
    <t>Mettre en place des Firewalls et contrôler les usages</t>
  </si>
  <si>
    <t>Défaut de sauvegarde</t>
  </si>
  <si>
    <t>Perte de données</t>
  </si>
  <si>
    <t>Procédure de gestion des données</t>
  </si>
  <si>
    <t>Décalage entre la satisfaction perçue et la satisfaction réelle</t>
  </si>
  <si>
    <t>Nettoyage quotidien des bureaux de consultation avant l'arrivée du médecin
Mode opératoire de gestion des déchets (PS06)
Vérification  quotidienne de la salubrité de salles de consultation</t>
  </si>
  <si>
    <t>Procédure de gestion des chambres</t>
  </si>
  <si>
    <t xml:space="preserve">Recompte du linge avec le prestataire </t>
  </si>
  <si>
    <t>Vérification quotidienne du nettoyage par les infirmières de garde sous la supervision de l'infirmière responsable nurserie
Mode opératoire du nettoyage par zone
Formation du personnel de nettoyage</t>
  </si>
  <si>
    <t>Mode opératoire dédié</t>
  </si>
  <si>
    <t>Vérifier boutons d'urgence et téléphones</t>
  </si>
  <si>
    <t>Fichier d'inventaire
Mode opératoire pour l'inventaire
Logiciel Odoo
Gestionnaire de stocks identifie</t>
  </si>
  <si>
    <t>Logiciel Odoo
Controle management</t>
  </si>
  <si>
    <t>Commande numérique automatisée 
Vérification
Logiciel Odoo</t>
  </si>
  <si>
    <t>Logiciel Odoo
Mode opératoire de gestion des stocks</t>
  </si>
  <si>
    <t>Mode opératoire de remplacement des bouteilles
Contrôle Boîtier Alarme</t>
  </si>
  <si>
    <t>Fiches de réclamation électroniques
Procédure de suivi des reclamations</t>
  </si>
  <si>
    <t xml:space="preserve"> Validation en conseil d'administration
Consultation d'experts</t>
  </si>
  <si>
    <t xml:space="preserve">Plan de communication interne             </t>
  </si>
  <si>
    <t xml:space="preserve">Plan de communication interne                                </t>
  </si>
  <si>
    <t>Travaux sur la ligne téléphonique 
Technicien Informatique et maintenance</t>
  </si>
  <si>
    <t>Manque de visibilité sur la valorisation des entrées et des sorties 
Facturation non exhaustive des médicaments</t>
  </si>
  <si>
    <t>Alerte du médecin  / Consultation avec la sage-femme de garde</t>
  </si>
  <si>
    <t>Suivi facturation des entrées et des sorties 
Paramétrage Odoo</t>
  </si>
  <si>
    <t>Recommandations Hiérarchie
Grille d'évaluation
Fiche d'évaluation validée
Processus de recrutement à plusieurs rounds</t>
  </si>
  <si>
    <t xml:space="preserve">Plan de formation </t>
  </si>
  <si>
    <t>Automatisation du suivi RH (Congés, Evaluation, Suivi des contrats)</t>
  </si>
  <si>
    <t>V7</t>
  </si>
  <si>
    <r>
      <rPr>
        <b/>
        <sz val="11"/>
        <rFont val="Poppins"/>
      </rPr>
      <t xml:space="preserve">Participants : </t>
    </r>
    <r>
      <rPr>
        <sz val="11"/>
        <rFont val="Poppins"/>
      </rPr>
      <t>Directrice des opérations et pilotes des processus concernés</t>
    </r>
  </si>
  <si>
    <t>ANALYSE DES RISQUES</t>
  </si>
  <si>
    <t>ANALYSE DES OPPORTUNITES</t>
  </si>
  <si>
    <t>SMQ
Audit
Tableaux de bord
SI</t>
  </si>
  <si>
    <t>Revoir la pertinence et l'usage du fichier de signalement des incidents</t>
  </si>
  <si>
    <t>Action 781 dans Qualipro</t>
  </si>
  <si>
    <t xml:space="preserve">Action 799 et 828 dans Qualipro </t>
  </si>
  <si>
    <t>Passer en production les nouveaux modules de Odoo (caisse, facturation des garants, évènements et tableaux de bord) pour permettre ensuite le calcul automatique des indicateurs</t>
  </si>
  <si>
    <t>OPPORTUNITE</t>
  </si>
  <si>
    <t>Intégration de la qualité dans le quotidien des pilotes</t>
  </si>
  <si>
    <t>Embarquer les professionnels de la santé dans la démarche-qualité</t>
  </si>
  <si>
    <t>Mettre en place un comité-risques incluant la pratique médicale</t>
  </si>
  <si>
    <t>Action 803 dans Qualipro</t>
  </si>
  <si>
    <t>Convoquer régulièrement les pilotes aux comités de direction pour présenter l'état de leur processus</t>
  </si>
  <si>
    <t>Action 829 dans Qualipro</t>
  </si>
  <si>
    <t xml:space="preserve"> Comité de direction</t>
  </si>
  <si>
    <t>Grille Tarifaire
Etude de marché</t>
  </si>
  <si>
    <t>Zoho CRM
Icare</t>
  </si>
  <si>
    <t>Action 804 dans Qualipro</t>
  </si>
  <si>
    <t>Renforcer le suivi personnalisé des adhérents</t>
  </si>
  <si>
    <t>Respecter les délais pour l'exécution du plan de communication interne</t>
  </si>
  <si>
    <t>Action 830 dans Qualipro</t>
  </si>
  <si>
    <t>Insasfication du patient ou du prospect
Mauvaise image
Réputation de NEST</t>
  </si>
  <si>
    <t>Enquêtes de satisfactions (PM03)
Fichier de suivi des réclamations</t>
  </si>
  <si>
    <t>Action 641 dans Qualipro</t>
  </si>
  <si>
    <t>Amélioration de la mesure de l'expérience-patient</t>
  </si>
  <si>
    <t>Mettre en place un système d'enquêtes mystères</t>
  </si>
  <si>
    <t>Mettre en place un système de suivi de la vente des carnets afin de détecter les nouvelles grossesses</t>
  </si>
  <si>
    <t>Amélioration de la détection/déclaration des nouvelles grossesses</t>
  </si>
  <si>
    <t>Action 731 dans Qualipro</t>
  </si>
  <si>
    <t>Fiches d'incidents et de réclamation électroniques
SMQ
Qualipro</t>
  </si>
  <si>
    <t>Mauvaise réalisation de l'audit interne ou hors délai</t>
  </si>
  <si>
    <t>Prévoir une nouvelle formation d'auditeurs internes pour permettre la réalisation des audits internes dans les délais</t>
  </si>
  <si>
    <t>Action 831 dans Qualipro</t>
  </si>
  <si>
    <t>Planning des médecins
Icare</t>
  </si>
  <si>
    <t>Planning des consultations
Icare</t>
  </si>
  <si>
    <t>Action 774 dans Qualipro</t>
  </si>
  <si>
    <t>Formation du personnel d’accueil physique et téléphonique et de facturation (bureautique, intelligence commerciale)</t>
  </si>
  <si>
    <t>Amélioration de la formation du personnel d'accueil</t>
  </si>
  <si>
    <t>Passer en production les nouveaux modules de Odoo (caisse, facturation des garants, évènements et tableaux de bord)</t>
  </si>
  <si>
    <t>Logiciel Eyone
Mode opératoire de versement interne
Contrôleur interne</t>
  </si>
  <si>
    <t>Passer la gestion de la caisse sur Odoo et permettre l'impression des reçus directement depuis le logiciel</t>
  </si>
  <si>
    <t>Action 832 dans Qualipro</t>
  </si>
  <si>
    <t>Migrer la facturation des garants entièrement sur Odoo et automatiser le calcul des indicateurs du processus</t>
  </si>
  <si>
    <t>Action 828 dans Qualipro</t>
  </si>
  <si>
    <t>Amélioration du suivi des comptes-clients et du recouvrement garant</t>
  </si>
  <si>
    <t>Heures de rendez-vous 
Icare</t>
  </si>
  <si>
    <t>Icare
Eyone</t>
  </si>
  <si>
    <t>Action 785 dans Qualipro</t>
  </si>
  <si>
    <t>Revoir la procédure de vérification des salles et la formation du secrétariat, notamment au plateau</t>
  </si>
  <si>
    <t>Equiper les salles de consultation d'ordinateur all-in-one pour le dossier médical (a minima gynéco 1)</t>
  </si>
  <si>
    <t>Formation continue des médecins</t>
  </si>
  <si>
    <t>Action 833 dans Qualipro</t>
  </si>
  <si>
    <r>
      <t xml:space="preserve">Réponse aux appels des patients
</t>
    </r>
    <r>
      <rPr>
        <sz val="12"/>
        <rFont val="Poppins"/>
      </rPr>
      <t>Appel malade</t>
    </r>
  </si>
  <si>
    <t>Organiser le rattapage du remplissage des protocoles opératoires dans les dossiers patients</t>
  </si>
  <si>
    <t>Action 816 dans Qualipro</t>
  </si>
  <si>
    <t>Action 784 dans Qualipro</t>
  </si>
  <si>
    <t>Mettre en oeuvre le projet de modernisation de la clinique, et des chambres</t>
  </si>
  <si>
    <t>Action 758 dans Qualipro</t>
  </si>
  <si>
    <t>Contrôle informel des repas 
Réclamation des patients / Satisfaction des patients
Traiteurs</t>
  </si>
  <si>
    <t>Développement de la chirurgie ambulatoire</t>
  </si>
  <si>
    <t>Action 834 dans Qualipro</t>
  </si>
  <si>
    <t>Mettre en oeuvre le projet de modernisation de la clinique, et des chambres (permettant l'accueil de cette nouvelle activité)</t>
  </si>
  <si>
    <t>Action 819 dans Qualipro</t>
  </si>
  <si>
    <t>Reprendre les comités opérations pour coordination sur les stocks</t>
  </si>
  <si>
    <t>Procédure d'approvisionnement et achats
Odoo</t>
  </si>
  <si>
    <t>Analyse des écarts
Logiciel Odoo
Rapport au comité de direction</t>
  </si>
  <si>
    <t>Développement de la base fournisseurs pour faire jouer la concurrence</t>
  </si>
  <si>
    <t>Développer la base des fourniseurs</t>
  </si>
  <si>
    <t>Action 802 dans Qualipro</t>
  </si>
  <si>
    <t>Calendrier d'évaluation dans Odoo
Recommandations hiérarchie
Grille d'évaluation</t>
  </si>
  <si>
    <t>Définir le plan de formation 2026 et le piloter (si possible via Odoo)</t>
  </si>
  <si>
    <t>Action 762 dans Qualipro</t>
  </si>
  <si>
    <t>Gestion informatisée de la formation interne pour un meilleur suivi</t>
  </si>
  <si>
    <t>Passer en production les nouveaux modules de Odoo notamment évènements pour la gestion de la formation</t>
  </si>
  <si>
    <t>Action 799 dans Qualipro</t>
  </si>
  <si>
    <t>Protéger les appareils informatiques (routeurs clinique, salle PEV et tout autre endroit accessible au public)</t>
  </si>
  <si>
    <t>Action 796 dans Qualipro</t>
  </si>
  <si>
    <t>Action 736 dans Qualipro</t>
  </si>
  <si>
    <t>Programmer l'acquisition des licences antivirus</t>
  </si>
  <si>
    <t>Action 795 dans Qualipro</t>
  </si>
  <si>
    <t>Exploitation du logiciel Odoo sur les modules restants dans la roadmap de nest : caisse, facturation des garants, formation interne et tableaux de bord</t>
  </si>
  <si>
    <t>Certificat d'étalonnage</t>
  </si>
  <si>
    <t>Migrer le suivi de la maintenance préventive (calendrier notamment) sur Odoo</t>
  </si>
  <si>
    <t>Action 790 dans Qualipro</t>
  </si>
  <si>
    <t>Acquérir un nouvel échographe pour paralléliser les consultations</t>
  </si>
  <si>
    <t>Equipement de plus de salles de consultation</t>
  </si>
  <si>
    <t>Action 807 dans Qualipro</t>
  </si>
  <si>
    <t>Action 808 dans Qualipro</t>
  </si>
  <si>
    <t>Programmer les investissements à 3 ans</t>
  </si>
  <si>
    <t>Développement de l'ambulatoire (plus de spécialités, plus d'examens complémentarires)</t>
  </si>
  <si>
    <r>
      <t>Respect de tous les protocoles médicaux et d'hygiène
Formation du personnel
Contrôle par l'</t>
    </r>
    <r>
      <rPr>
        <sz val="12"/>
        <rFont val="Poppins"/>
      </rPr>
      <t>infirmière responsable nurserie</t>
    </r>
  </si>
  <si>
    <t>Mode opératoire de gestion des matériels de soins
Responsabilisation des infirmiers de bloc</t>
  </si>
  <si>
    <t>Action 823 dans Qualipro</t>
  </si>
  <si>
    <t>Statuer sur ce qui doit être fait sur l'indicateur sur la gestion des déchets
Exiger la présence de sachets jaunes dans toutes les salles de soins (coordination GIE)</t>
  </si>
  <si>
    <t>PROCESSUS SUIVI ET CONSEIL</t>
  </si>
  <si>
    <t>Suivi et conseil</t>
  </si>
  <si>
    <t>Impossibilité de faire visiter</t>
  </si>
  <si>
    <t>Mauvaise image
Perte financière pour NEST
Insatisfaction du client</t>
  </si>
  <si>
    <t>Mode opératoire de gestion des chambres (PO04)
Planning de gestion des chambres (PO04)</t>
  </si>
  <si>
    <t>Mauvais devis</t>
  </si>
  <si>
    <t>Impossibilité de donner les informations (problèmes matériels)</t>
  </si>
  <si>
    <t>Maintenance informatique préventive et curative
Fiches d'incident</t>
  </si>
  <si>
    <t>Mauvais accueil</t>
  </si>
  <si>
    <t>Formations
Guide d'informations à l'accueil (PO01)
Indicateurs Accueil et Orientation</t>
  </si>
  <si>
    <t>Oubli de demander les coordonnées</t>
  </si>
  <si>
    <t>Mauvaise image
Perte financière pour NEST</t>
  </si>
  <si>
    <t>Non maîtrise des renseignements à fournir</t>
  </si>
  <si>
    <t>Oubli de rappeler</t>
  </si>
  <si>
    <t>Non satisfaction de la demande patient</t>
  </si>
  <si>
    <t>Problème de téléphone</t>
  </si>
  <si>
    <t xml:space="preserve">Non satisfaction du patient </t>
  </si>
  <si>
    <t xml:space="preserve">Fiche de satisfaction patient
Enquet ed e la conseillère clientèle
Tour des chambres
Fiche  </t>
  </si>
  <si>
    <t>Conseil et sensibilisation</t>
  </si>
  <si>
    <t>Support inadapté au besoin</t>
  </si>
  <si>
    <t xml:space="preserve">Carnets de santé
Conseils post accouchement
Livret d'accueil patient </t>
  </si>
  <si>
    <t>Programme de maintenance préventive et curative (Gestion des ressources matérielles)</t>
  </si>
  <si>
    <t>Mauvaise communiction autour des évènements</t>
  </si>
  <si>
    <t>Plan de communication
Processus Marketing et Communication</t>
  </si>
  <si>
    <t>Registre des appels
Formations du personnel d'accueil et paramédical</t>
  </si>
  <si>
    <t>Devis standards prêts à imprimer
Nomenclature</t>
  </si>
  <si>
    <t>Guide d'informations à l'accueil
Fiche des tarifs
Flyers
GRC</t>
  </si>
  <si>
    <t>GRC
Modes opératoires et procédures de la GRC</t>
  </si>
  <si>
    <t>Technicien IT
Guide de réponse au téléphone</t>
  </si>
  <si>
    <t>Action 723 dans Qualipro</t>
  </si>
  <si>
    <t>Faire la refonte de l'installation téléphonique</t>
  </si>
  <si>
    <t>Revoir la procédure de gestion des réclamations entre l’équipe marketing, opérations et soins</t>
  </si>
  <si>
    <t>Action 811 dans Qualipro</t>
  </si>
  <si>
    <t>Renforcement du suivi personnalisé</t>
  </si>
  <si>
    <t>Date de révision : 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</si>
</sst>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0"/>
      <name val="Poppins"/>
    </font>
    <font>
      <sz val="8"/>
      <name val="Poppins"/>
    </font>
    <font>
      <sz val="11"/>
      <name val="Poppins"/>
    </font>
    <font>
      <b/>
      <sz val="11"/>
      <name val="Poppins"/>
    </font>
    <font>
      <sz val="10"/>
      <name val="Poppins"/>
    </font>
    <font>
      <sz val="10"/>
      <color rgb="FFFF0000"/>
      <name val="Poppins"/>
    </font>
    <font>
      <sz val="16"/>
      <name val="Poppins"/>
    </font>
    <font>
      <b/>
      <sz val="16"/>
      <color theme="0"/>
      <name val="Poppins"/>
    </font>
    <font>
      <b/>
      <sz val="18"/>
      <color rgb="FF752864"/>
      <name val="Poppins"/>
    </font>
    <font>
      <sz val="12"/>
      <name val="Poppins"/>
    </font>
    <font>
      <sz val="12"/>
      <color theme="7" tint="-0.499984740745262"/>
      <name val="Poppins"/>
    </font>
    <font>
      <b/>
      <sz val="12"/>
      <color theme="7" tint="-0.499984740745262"/>
      <name val="Poppins"/>
    </font>
    <font>
      <sz val="12"/>
      <color rgb="FFFF0000"/>
      <name val="Poppins"/>
    </font>
    <font>
      <b/>
      <sz val="12"/>
      <name val="Poppins"/>
    </font>
    <font>
      <b/>
      <sz val="12"/>
      <color theme="0"/>
      <name val="Poppins"/>
    </font>
    <font>
      <sz val="12"/>
      <color theme="1"/>
      <name val="Poppins"/>
    </font>
    <font>
      <b/>
      <u/>
      <sz val="12"/>
      <name val="Poppins"/>
    </font>
    <font>
      <i/>
      <sz val="12"/>
      <name val="Poppi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2864"/>
        <bgColor indexed="64"/>
      </patternFill>
    </fill>
    <fill>
      <patternFill patternType="solid">
        <fgColor rgb="FFEBBDA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52864"/>
      </left>
      <right style="thin">
        <color rgb="FF752864"/>
      </right>
      <top style="thin">
        <color rgb="FF752864"/>
      </top>
      <bottom style="thin">
        <color rgb="FF752864"/>
      </bottom>
      <diagonal/>
    </border>
    <border>
      <left style="thin">
        <color rgb="FF752864"/>
      </left>
      <right/>
      <top style="thin">
        <color rgb="FF752864"/>
      </top>
      <bottom style="thin">
        <color rgb="FF752864"/>
      </bottom>
      <diagonal/>
    </border>
    <border>
      <left/>
      <right/>
      <top style="thin">
        <color rgb="FF752864"/>
      </top>
      <bottom style="thin">
        <color rgb="FF752864"/>
      </bottom>
      <diagonal/>
    </border>
    <border>
      <left/>
      <right style="thin">
        <color rgb="FF752864"/>
      </right>
      <top style="thin">
        <color rgb="FF752864"/>
      </top>
      <bottom style="thin">
        <color rgb="FF752864"/>
      </bottom>
      <diagonal/>
    </border>
    <border>
      <left/>
      <right/>
      <top style="thin">
        <color rgb="FF752864"/>
      </top>
      <bottom/>
      <diagonal/>
    </border>
    <border>
      <left/>
      <right style="thin">
        <color rgb="FF752864"/>
      </right>
      <top style="thin">
        <color rgb="FF752864"/>
      </top>
      <bottom/>
      <diagonal/>
    </border>
    <border>
      <left style="thin">
        <color rgb="FF752864"/>
      </left>
      <right/>
      <top style="thin">
        <color rgb="FF752864"/>
      </top>
      <bottom/>
      <diagonal/>
    </border>
    <border>
      <left style="thin">
        <color rgb="FF752864"/>
      </left>
      <right/>
      <top/>
      <bottom style="thin">
        <color rgb="FF752864"/>
      </bottom>
      <diagonal/>
    </border>
    <border>
      <left/>
      <right/>
      <top/>
      <bottom style="thin">
        <color rgb="FF752864"/>
      </bottom>
      <diagonal/>
    </border>
    <border>
      <left/>
      <right style="thin">
        <color rgb="FF752864"/>
      </right>
      <top/>
      <bottom style="thin">
        <color rgb="FF7528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</cellStyleXfs>
  <cellXfs count="177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/>
    <xf numFmtId="14" fontId="7" fillId="2" borderId="0" xfId="0" applyNumberFormat="1" applyFont="1" applyFill="1"/>
    <xf numFmtId="0" fontId="8" fillId="2" borderId="0" xfId="0" applyFont="1" applyFill="1"/>
    <xf numFmtId="0" fontId="9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5" fillId="5" borderId="19" xfId="2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5" fillId="5" borderId="19" xfId="1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5" fillId="5" borderId="3" xfId="4" applyFont="1" applyFill="1" applyBorder="1" applyAlignment="1">
      <alignment horizontal="center" vertical="center"/>
    </xf>
    <xf numFmtId="0" fontId="5" fillId="5" borderId="5" xfId="4" applyFont="1" applyFill="1" applyBorder="1" applyAlignment="1">
      <alignment horizontal="center" vertical="center"/>
    </xf>
    <xf numFmtId="0" fontId="5" fillId="5" borderId="11" xfId="4" applyFont="1" applyFill="1" applyBorder="1" applyAlignment="1">
      <alignment horizontal="center" vertical="center"/>
    </xf>
    <xf numFmtId="0" fontId="5" fillId="5" borderId="6" xfId="4" applyFont="1" applyFill="1" applyBorder="1" applyAlignment="1">
      <alignment horizontal="center" vertical="center"/>
    </xf>
    <xf numFmtId="0" fontId="5" fillId="5" borderId="12" xfId="4" applyFont="1" applyFill="1" applyBorder="1" applyAlignment="1">
      <alignment horizontal="center" vertical="center"/>
    </xf>
    <xf numFmtId="0" fontId="5" fillId="5" borderId="7" xfId="4" applyFont="1" applyFill="1" applyBorder="1" applyAlignment="1">
      <alignment horizontal="center" vertical="center"/>
    </xf>
    <xf numFmtId="0" fontId="5" fillId="5" borderId="13" xfId="4" applyFont="1" applyFill="1" applyBorder="1" applyAlignment="1">
      <alignment horizontal="center" vertical="center"/>
    </xf>
    <xf numFmtId="0" fontId="15" fillId="6" borderId="19" xfId="2" applyFont="1" applyFill="1" applyBorder="1" applyAlignment="1">
      <alignment horizontal="center" vertical="center"/>
    </xf>
    <xf numFmtId="0" fontId="15" fillId="6" borderId="19" xfId="2" applyFont="1" applyFill="1" applyBorder="1" applyAlignment="1">
      <alignment horizontal="center" vertical="center" wrapText="1"/>
    </xf>
    <xf numFmtId="0" fontId="16" fillId="2" borderId="19" xfId="2" applyFont="1" applyFill="1" applyBorder="1" applyAlignment="1">
      <alignment horizontal="center" vertical="center" wrapText="1"/>
    </xf>
    <xf numFmtId="0" fontId="16" fillId="0" borderId="19" xfId="2" applyFont="1" applyBorder="1" applyAlignment="1">
      <alignment horizontal="center" vertical="center" wrapText="1"/>
    </xf>
    <xf numFmtId="0" fontId="15" fillId="2" borderId="18" xfId="2" applyFont="1" applyFill="1" applyBorder="1" applyAlignment="1">
      <alignment horizontal="center" vertical="center" wrapText="1"/>
    </xf>
    <xf numFmtId="0" fontId="15" fillId="2" borderId="22" xfId="2" applyFont="1" applyFill="1" applyBorder="1" applyAlignment="1">
      <alignment horizontal="center" vertical="center" wrapText="1"/>
    </xf>
    <xf numFmtId="0" fontId="15" fillId="2" borderId="19" xfId="2" applyFont="1" applyFill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3" borderId="19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1" fontId="15" fillId="0" borderId="19" xfId="2" applyNumberFormat="1" applyFont="1" applyBorder="1" applyAlignment="1">
      <alignment horizontal="center" vertical="center" wrapText="1"/>
    </xf>
    <xf numFmtId="0" fontId="19" fillId="5" borderId="19" xfId="2" applyFont="1" applyFill="1" applyBorder="1" applyAlignment="1">
      <alignment horizontal="center" vertical="center"/>
    </xf>
    <xf numFmtId="0" fontId="14" fillId="2" borderId="0" xfId="2" applyFont="1" applyFill="1" applyAlignment="1">
      <alignment vertical="center" wrapText="1"/>
    </xf>
    <xf numFmtId="0" fontId="17" fillId="2" borderId="0" xfId="2" applyFont="1" applyFill="1" applyAlignment="1">
      <alignment vertical="center" wrapText="1"/>
    </xf>
    <xf numFmtId="0" fontId="18" fillId="2" borderId="0" xfId="2" applyFont="1" applyFill="1" applyAlignment="1">
      <alignment vertical="center" wrapText="1"/>
    </xf>
    <xf numFmtId="0" fontId="15" fillId="8" borderId="19" xfId="2" applyFont="1" applyFill="1" applyBorder="1" applyAlignment="1">
      <alignment horizontal="center" vertical="center" wrapText="1"/>
    </xf>
    <xf numFmtId="0" fontId="19" fillId="9" borderId="25" xfId="2" applyFont="1" applyFill="1" applyBorder="1" applyAlignment="1">
      <alignment horizontal="center" vertical="center"/>
    </xf>
    <xf numFmtId="0" fontId="19" fillId="9" borderId="23" xfId="2" applyFont="1" applyFill="1" applyBorder="1" applyAlignment="1">
      <alignment horizontal="center" vertical="center"/>
    </xf>
    <xf numFmtId="0" fontId="19" fillId="9" borderId="24" xfId="2" applyFont="1" applyFill="1" applyBorder="1" applyAlignment="1">
      <alignment horizontal="center" vertical="center"/>
    </xf>
    <xf numFmtId="0" fontId="19" fillId="9" borderId="26" xfId="2" applyFont="1" applyFill="1" applyBorder="1" applyAlignment="1">
      <alignment horizontal="center" vertical="center"/>
    </xf>
    <xf numFmtId="0" fontId="19" fillId="9" borderId="27" xfId="2" applyFont="1" applyFill="1" applyBorder="1" applyAlignment="1">
      <alignment horizontal="center" vertical="center"/>
    </xf>
    <xf numFmtId="0" fontId="19" fillId="9" borderId="28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 wrapText="1"/>
    </xf>
    <xf numFmtId="0" fontId="14" fillId="2" borderId="21" xfId="2" applyFont="1" applyFill="1" applyBorder="1" applyAlignment="1">
      <alignment horizontal="center" vertical="center" wrapText="1"/>
    </xf>
    <xf numFmtId="0" fontId="14" fillId="2" borderId="22" xfId="2" applyFont="1" applyFill="1" applyBorder="1" applyAlignment="1">
      <alignment horizontal="center" vertical="center" wrapText="1"/>
    </xf>
    <xf numFmtId="0" fontId="12" fillId="7" borderId="0" xfId="2" applyFont="1" applyFill="1" applyAlignment="1">
      <alignment horizontal="center" vertical="center" wrapText="1"/>
    </xf>
    <xf numFmtId="0" fontId="5" fillId="7" borderId="19" xfId="2" applyFont="1" applyFill="1" applyBorder="1" applyAlignment="1">
      <alignment horizontal="center" vertical="center"/>
    </xf>
    <xf numFmtId="0" fontId="15" fillId="6" borderId="19" xfId="1" applyFont="1" applyFill="1" applyBorder="1" applyAlignment="1">
      <alignment horizontal="center" vertical="center"/>
    </xf>
    <xf numFmtId="0" fontId="15" fillId="6" borderId="19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3" borderId="19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8" borderId="19" xfId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4" fillId="0" borderId="19" xfId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4" fillId="0" borderId="0" xfId="1" applyFont="1" applyAlignment="1">
      <alignment vertical="center" wrapText="1"/>
    </xf>
    <xf numFmtId="0" fontId="14" fillId="2" borderId="0" xfId="1" applyFont="1" applyFill="1" applyAlignment="1">
      <alignment horizontal="center" vertical="center" wrapText="1"/>
    </xf>
    <xf numFmtId="0" fontId="15" fillId="6" borderId="8" xfId="1" applyFont="1" applyFill="1" applyBorder="1" applyAlignment="1">
      <alignment horizontal="center" vertical="center"/>
    </xf>
    <xf numFmtId="0" fontId="15" fillId="6" borderId="9" xfId="1" applyFont="1" applyFill="1" applyBorder="1" applyAlignment="1">
      <alignment horizontal="center" vertical="center"/>
    </xf>
    <xf numFmtId="0" fontId="15" fillId="6" borderId="10" xfId="1" applyFont="1" applyFill="1" applyBorder="1" applyAlignment="1">
      <alignment horizontal="center" vertical="center"/>
    </xf>
    <xf numFmtId="0" fontId="15" fillId="6" borderId="8" xfId="1" applyFont="1" applyFill="1" applyBorder="1" applyAlignment="1">
      <alignment horizontal="center" vertical="center" wrapText="1"/>
    </xf>
    <xf numFmtId="0" fontId="15" fillId="6" borderId="10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20" fillId="2" borderId="14" xfId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14" fontId="15" fillId="2" borderId="14" xfId="1" applyNumberFormat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14" fontId="15" fillId="0" borderId="14" xfId="1" applyNumberFormat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1" fontId="15" fillId="0" borderId="19" xfId="1" applyNumberFormat="1" applyFont="1" applyBorder="1" applyAlignment="1">
      <alignment horizontal="center" vertical="center" wrapText="1"/>
    </xf>
    <xf numFmtId="0" fontId="12" fillId="7" borderId="0" xfId="2" applyFont="1" applyFill="1" applyBorder="1" applyAlignment="1">
      <alignment horizontal="center" vertical="center" wrapText="1"/>
    </xf>
    <xf numFmtId="0" fontId="14" fillId="2" borderId="0" xfId="1" applyFont="1" applyFill="1" applyBorder="1" applyAlignment="1">
      <alignment vertical="center" wrapText="1"/>
    </xf>
    <xf numFmtId="0" fontId="14" fillId="2" borderId="0" xfId="4" applyFont="1" applyFill="1" applyAlignment="1">
      <alignment horizontal="center" vertical="center" wrapText="1"/>
    </xf>
    <xf numFmtId="0" fontId="15" fillId="6" borderId="8" xfId="4" applyFont="1" applyFill="1" applyBorder="1" applyAlignment="1">
      <alignment horizontal="center" vertical="center"/>
    </xf>
    <xf numFmtId="0" fontId="15" fillId="6" borderId="9" xfId="4" applyFont="1" applyFill="1" applyBorder="1" applyAlignment="1">
      <alignment horizontal="center" vertical="center"/>
    </xf>
    <xf numFmtId="0" fontId="15" fillId="6" borderId="10" xfId="4" applyFont="1" applyFill="1" applyBorder="1" applyAlignment="1">
      <alignment horizontal="center" vertical="center"/>
    </xf>
    <xf numFmtId="0" fontId="15" fillId="6" borderId="8" xfId="4" applyFont="1" applyFill="1" applyBorder="1" applyAlignment="1">
      <alignment horizontal="center" vertical="center" wrapText="1"/>
    </xf>
    <xf numFmtId="0" fontId="15" fillId="6" borderId="10" xfId="4" applyFont="1" applyFill="1" applyBorder="1" applyAlignment="1">
      <alignment horizontal="center" vertical="center" wrapText="1"/>
    </xf>
    <xf numFmtId="0" fontId="16" fillId="2" borderId="14" xfId="4" applyFont="1" applyFill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0" fontId="15" fillId="2" borderId="14" xfId="4" applyFont="1" applyFill="1" applyBorder="1" applyAlignment="1">
      <alignment horizontal="center" vertical="center" wrapText="1"/>
    </xf>
    <xf numFmtId="1" fontId="15" fillId="2" borderId="14" xfId="4" applyNumberFormat="1" applyFont="1" applyFill="1" applyBorder="1" applyAlignment="1">
      <alignment horizontal="center" vertical="center" wrapText="1"/>
    </xf>
    <xf numFmtId="1" fontId="15" fillId="3" borderId="14" xfId="4" applyNumberFormat="1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3" borderId="14" xfId="4" applyFont="1" applyFill="1" applyBorder="1" applyAlignment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15" fillId="2" borderId="16" xfId="4" applyFont="1" applyFill="1" applyBorder="1" applyAlignment="1">
      <alignment horizontal="center" vertical="center" wrapText="1"/>
    </xf>
    <xf numFmtId="0" fontId="15" fillId="2" borderId="18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2" borderId="15" xfId="4" applyFont="1" applyFill="1" applyBorder="1" applyAlignment="1">
      <alignment horizontal="center" vertical="center" wrapText="1"/>
    </xf>
    <xf numFmtId="0" fontId="14" fillId="2" borderId="0" xfId="4" applyFont="1" applyFill="1" applyAlignment="1">
      <alignment vertical="center" wrapText="1"/>
    </xf>
    <xf numFmtId="0" fontId="15" fillId="8" borderId="14" xfId="4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5" fillId="6" borderId="9" xfId="2" applyFont="1" applyFill="1" applyBorder="1" applyAlignment="1">
      <alignment horizontal="center" vertical="center"/>
    </xf>
    <xf numFmtId="0" fontId="15" fillId="6" borderId="10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 wrapText="1"/>
    </xf>
    <xf numFmtId="0" fontId="15" fillId="6" borderId="10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/>
    </xf>
    <xf numFmtId="0" fontId="5" fillId="5" borderId="12" xfId="2" applyFont="1" applyFill="1" applyBorder="1" applyAlignment="1">
      <alignment horizontal="center" vertical="center"/>
    </xf>
    <xf numFmtId="0" fontId="5" fillId="5" borderId="13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2" borderId="15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0" fontId="15" fillId="8" borderId="14" xfId="2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8" borderId="14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colors>
    <mruColors>
      <color rgb="FF752864"/>
      <color rgb="FFEBB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158748</xdr:colOff>
      <xdr:row>0</xdr:row>
      <xdr:rowOff>105833</xdr:rowOff>
    </xdr:from>
    <xdr:to>
      <xdr:col>0</xdr:col>
      <xdr:colOff>1333499</xdr:colOff>
      <xdr:row>2</xdr:row>
      <xdr:rowOff>61464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8ED4EE-6B77-8C88-9468-1AE90E37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8" y="105833"/>
          <a:ext cx="1174751" cy="78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752864"/>
      </a:accent4>
      <a:accent5>
        <a:srgbClr val="EBBDA9"/>
      </a:accent5>
      <a:accent6>
        <a:srgbClr val="7BBBB2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tabSelected="1" workbookViewId="0">
      <selection activeCell="J9" sqref="J9"/>
    </sheetView>
  </sheetViews>
  <sheetFormatPr baseColWidth="10" defaultColWidth="11.453125" defaultRowHeight="14.5" x14ac:dyDescent="0.35"/>
  <cols>
    <col min="1" max="2" width="11.453125" style="1"/>
    <col min="3" max="3" width="19.7265625" style="1" customWidth="1"/>
    <col min="4" max="4" width="12.81640625" style="1" bestFit="1" customWidth="1"/>
    <col min="5" max="16384" width="11.453125" style="1"/>
  </cols>
  <sheetData>
    <row r="2" spans="3:4" ht="17.5" x14ac:dyDescent="0.65">
      <c r="C2" s="2" t="s">
        <v>403</v>
      </c>
    </row>
    <row r="3" spans="3:4" ht="17.5" x14ac:dyDescent="0.65">
      <c r="C3" s="2" t="s">
        <v>460</v>
      </c>
    </row>
    <row r="5" spans="3:4" ht="21.5" x14ac:dyDescent="0.9">
      <c r="C5" s="5" t="s">
        <v>590</v>
      </c>
      <c r="D5" s="4"/>
    </row>
    <row r="7" spans="3:4" ht="21.5" x14ac:dyDescent="0.9">
      <c r="C7" s="3" t="s">
        <v>461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6"/>
  <sheetViews>
    <sheetView topLeftCell="A20" zoomScale="50" zoomScaleNormal="50" zoomScaleSheetLayoutView="100" workbookViewId="0">
      <selection activeCell="G30" sqref="G30"/>
    </sheetView>
  </sheetViews>
  <sheetFormatPr baseColWidth="10" defaultColWidth="9.81640625" defaultRowHeight="23" x14ac:dyDescent="0.25"/>
  <cols>
    <col min="1" max="1" width="28.453125" style="128" customWidth="1"/>
    <col min="2" max="2" width="34.90625" style="128" customWidth="1"/>
    <col min="3" max="3" width="47.453125" style="128" customWidth="1"/>
    <col min="4" max="6" width="13" style="128" customWidth="1"/>
    <col min="7" max="7" width="18.453125" style="128" customWidth="1"/>
    <col min="8" max="8" width="49.81640625" style="128" customWidth="1"/>
    <col min="9" max="9" width="17.26953125" style="128" customWidth="1"/>
    <col min="10" max="10" width="15.81640625" style="128" customWidth="1"/>
    <col min="11" max="11" width="66.1796875" style="128" customWidth="1"/>
    <col min="12" max="12" width="16.81640625" style="128" customWidth="1"/>
    <col min="13" max="16384" width="9.81640625" style="128"/>
  </cols>
  <sheetData>
    <row r="1" spans="1:12" s="55" customFormat="1" ht="35" x14ac:dyDescent="0.25">
      <c r="A1" s="9" t="s">
        <v>363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108"/>
      <c r="B3" s="108"/>
      <c r="C3" s="108"/>
      <c r="D3" s="108"/>
      <c r="E3" s="108"/>
      <c r="F3" s="108"/>
    </row>
    <row r="4" spans="1:12" x14ac:dyDescent="0.25">
      <c r="A4" s="20" t="s">
        <v>1</v>
      </c>
      <c r="B4" s="22" t="s">
        <v>2</v>
      </c>
      <c r="C4" s="24" t="s">
        <v>3</v>
      </c>
      <c r="D4" s="109" t="s">
        <v>4</v>
      </c>
      <c r="E4" s="110"/>
      <c r="F4" s="111"/>
      <c r="G4" s="19" t="s">
        <v>5</v>
      </c>
      <c r="H4" s="19"/>
      <c r="I4" s="112" t="s">
        <v>6</v>
      </c>
      <c r="J4" s="113"/>
      <c r="K4" s="19" t="s">
        <v>7</v>
      </c>
      <c r="L4" s="19"/>
    </row>
    <row r="5" spans="1:12" ht="69" x14ac:dyDescent="0.25">
      <c r="A5" s="21"/>
      <c r="B5" s="23"/>
      <c r="C5" s="25"/>
      <c r="D5" s="114" t="s">
        <v>8</v>
      </c>
      <c r="E5" s="114" t="s">
        <v>9</v>
      </c>
      <c r="F5" s="114" t="s">
        <v>10</v>
      </c>
      <c r="G5" s="114" t="s">
        <v>11</v>
      </c>
      <c r="H5" s="114" t="s">
        <v>12</v>
      </c>
      <c r="I5" s="114" t="s">
        <v>13</v>
      </c>
      <c r="J5" s="114" t="s">
        <v>14</v>
      </c>
      <c r="K5" s="114" t="s">
        <v>15</v>
      </c>
      <c r="L5" s="114" t="s">
        <v>41</v>
      </c>
    </row>
    <row r="6" spans="1:12" ht="115" x14ac:dyDescent="0.25">
      <c r="A6" s="115" t="s">
        <v>362</v>
      </c>
      <c r="B6" s="116" t="s">
        <v>334</v>
      </c>
      <c r="C6" s="116" t="s">
        <v>348</v>
      </c>
      <c r="D6" s="116">
        <v>1</v>
      </c>
      <c r="E6" s="116">
        <v>2</v>
      </c>
      <c r="F6" s="116">
        <f t="shared" ref="F6:F20" si="0">D6*E6</f>
        <v>2</v>
      </c>
      <c r="G6" s="116">
        <v>3</v>
      </c>
      <c r="H6" s="116" t="s">
        <v>444</v>
      </c>
      <c r="I6" s="117">
        <f t="shared" ref="I6:I20" si="1">F6/G6</f>
        <v>0.66666666666666663</v>
      </c>
      <c r="J6" s="118" t="s">
        <v>24</v>
      </c>
      <c r="K6" s="116"/>
      <c r="L6" s="116"/>
    </row>
    <row r="7" spans="1:12" ht="115" x14ac:dyDescent="0.25">
      <c r="A7" s="119"/>
      <c r="B7" s="116" t="s">
        <v>333</v>
      </c>
      <c r="C7" s="116" t="s">
        <v>348</v>
      </c>
      <c r="D7" s="116">
        <v>2</v>
      </c>
      <c r="E7" s="116">
        <v>3</v>
      </c>
      <c r="F7" s="116">
        <f t="shared" si="0"/>
        <v>6</v>
      </c>
      <c r="G7" s="116">
        <v>3</v>
      </c>
      <c r="H7" s="116" t="s">
        <v>444</v>
      </c>
      <c r="I7" s="117">
        <f t="shared" si="1"/>
        <v>2</v>
      </c>
      <c r="J7" s="118" t="s">
        <v>24</v>
      </c>
      <c r="K7" s="116"/>
      <c r="L7" s="116"/>
    </row>
    <row r="8" spans="1:12" ht="115" x14ac:dyDescent="0.25">
      <c r="A8" s="120" t="s">
        <v>361</v>
      </c>
      <c r="B8" s="116" t="s">
        <v>360</v>
      </c>
      <c r="C8" s="116" t="s">
        <v>348</v>
      </c>
      <c r="D8" s="116">
        <v>4</v>
      </c>
      <c r="E8" s="116">
        <v>3</v>
      </c>
      <c r="F8" s="116">
        <f t="shared" si="0"/>
        <v>12</v>
      </c>
      <c r="G8" s="116">
        <v>3</v>
      </c>
      <c r="H8" s="116" t="s">
        <v>359</v>
      </c>
      <c r="I8" s="117">
        <f t="shared" si="1"/>
        <v>4</v>
      </c>
      <c r="J8" s="129" t="s">
        <v>19</v>
      </c>
      <c r="K8" s="116" t="s">
        <v>525</v>
      </c>
      <c r="L8" s="116" t="s">
        <v>524</v>
      </c>
    </row>
    <row r="9" spans="1:12" ht="115" x14ac:dyDescent="0.25">
      <c r="A9" s="122"/>
      <c r="B9" s="116" t="s">
        <v>358</v>
      </c>
      <c r="C9" s="116" t="s">
        <v>348</v>
      </c>
      <c r="D9" s="116">
        <v>2</v>
      </c>
      <c r="E9" s="116">
        <v>2</v>
      </c>
      <c r="F9" s="116">
        <f t="shared" si="0"/>
        <v>4</v>
      </c>
      <c r="G9" s="116">
        <v>2</v>
      </c>
      <c r="H9" s="116" t="s">
        <v>445</v>
      </c>
      <c r="I9" s="117">
        <f t="shared" si="1"/>
        <v>2</v>
      </c>
      <c r="J9" s="121" t="s">
        <v>24</v>
      </c>
      <c r="K9" s="116"/>
      <c r="L9" s="116"/>
    </row>
    <row r="10" spans="1:12" ht="115" x14ac:dyDescent="0.25">
      <c r="A10" s="122"/>
      <c r="B10" s="116" t="s">
        <v>357</v>
      </c>
      <c r="C10" s="116" t="s">
        <v>348</v>
      </c>
      <c r="D10" s="116">
        <v>3</v>
      </c>
      <c r="E10" s="116">
        <v>2</v>
      </c>
      <c r="F10" s="116">
        <f t="shared" si="0"/>
        <v>6</v>
      </c>
      <c r="G10" s="116">
        <v>3</v>
      </c>
      <c r="H10" s="116" t="s">
        <v>446</v>
      </c>
      <c r="I10" s="117">
        <f t="shared" si="1"/>
        <v>2</v>
      </c>
      <c r="J10" s="121" t="s">
        <v>24</v>
      </c>
      <c r="K10" s="116"/>
      <c r="L10" s="116"/>
    </row>
    <row r="11" spans="1:12" ht="115" x14ac:dyDescent="0.25">
      <c r="A11" s="122"/>
      <c r="B11" s="116" t="s">
        <v>356</v>
      </c>
      <c r="C11" s="116" t="s">
        <v>348</v>
      </c>
      <c r="D11" s="116">
        <v>3</v>
      </c>
      <c r="E11" s="116">
        <v>2</v>
      </c>
      <c r="F11" s="116">
        <f t="shared" si="0"/>
        <v>6</v>
      </c>
      <c r="G11" s="116">
        <v>2</v>
      </c>
      <c r="H11" s="116" t="s">
        <v>355</v>
      </c>
      <c r="I11" s="117">
        <f t="shared" si="1"/>
        <v>3</v>
      </c>
      <c r="J11" s="121" t="s">
        <v>24</v>
      </c>
      <c r="K11" s="116" t="s">
        <v>525</v>
      </c>
      <c r="L11" s="116" t="s">
        <v>524</v>
      </c>
    </row>
    <row r="12" spans="1:12" ht="138" x14ac:dyDescent="0.25">
      <c r="A12" s="120" t="s">
        <v>354</v>
      </c>
      <c r="B12" s="116" t="s">
        <v>353</v>
      </c>
      <c r="C12" s="116" t="s">
        <v>144</v>
      </c>
      <c r="D12" s="116">
        <v>2</v>
      </c>
      <c r="E12" s="116">
        <v>3</v>
      </c>
      <c r="F12" s="116">
        <f t="shared" si="0"/>
        <v>6</v>
      </c>
      <c r="G12" s="116">
        <v>3</v>
      </c>
      <c r="H12" s="116" t="s">
        <v>352</v>
      </c>
      <c r="I12" s="117">
        <f t="shared" si="1"/>
        <v>2</v>
      </c>
      <c r="J12" s="121" t="s">
        <v>24</v>
      </c>
      <c r="K12" s="116"/>
      <c r="L12" s="116"/>
    </row>
    <row r="13" spans="1:12" ht="115" x14ac:dyDescent="0.25">
      <c r="A13" s="122"/>
      <c r="B13" s="116" t="s">
        <v>351</v>
      </c>
      <c r="C13" s="116" t="s">
        <v>348</v>
      </c>
      <c r="D13" s="116">
        <v>3</v>
      </c>
      <c r="E13" s="116">
        <v>2</v>
      </c>
      <c r="F13" s="116">
        <f t="shared" si="0"/>
        <v>6</v>
      </c>
      <c r="G13" s="116">
        <v>3</v>
      </c>
      <c r="H13" s="116" t="s">
        <v>350</v>
      </c>
      <c r="I13" s="117">
        <f t="shared" si="1"/>
        <v>2</v>
      </c>
      <c r="J13" s="121" t="s">
        <v>24</v>
      </c>
      <c r="K13" s="116"/>
      <c r="L13" s="116"/>
    </row>
    <row r="14" spans="1:12" ht="115" x14ac:dyDescent="0.25">
      <c r="A14" s="123"/>
      <c r="B14" s="116" t="s">
        <v>349</v>
      </c>
      <c r="C14" s="116" t="s">
        <v>348</v>
      </c>
      <c r="D14" s="116">
        <v>3</v>
      </c>
      <c r="E14" s="116">
        <v>3</v>
      </c>
      <c r="F14" s="116">
        <f t="shared" si="0"/>
        <v>9</v>
      </c>
      <c r="G14" s="116">
        <v>3</v>
      </c>
      <c r="H14" s="116" t="s">
        <v>526</v>
      </c>
      <c r="I14" s="117">
        <f t="shared" si="1"/>
        <v>3</v>
      </c>
      <c r="J14" s="121" t="s">
        <v>24</v>
      </c>
      <c r="K14" s="116"/>
      <c r="L14" s="116"/>
    </row>
    <row r="15" spans="1:12" ht="115" x14ac:dyDescent="0.25">
      <c r="A15" s="124" t="s">
        <v>365</v>
      </c>
      <c r="B15" s="125" t="s">
        <v>366</v>
      </c>
      <c r="C15" s="116" t="s">
        <v>336</v>
      </c>
      <c r="D15" s="116">
        <v>4</v>
      </c>
      <c r="E15" s="116">
        <v>3</v>
      </c>
      <c r="F15" s="116">
        <f t="shared" si="0"/>
        <v>12</v>
      </c>
      <c r="G15" s="116">
        <v>3</v>
      </c>
      <c r="H15" s="116" t="s">
        <v>447</v>
      </c>
      <c r="I15" s="117">
        <f t="shared" si="1"/>
        <v>4</v>
      </c>
      <c r="J15" s="129" t="s">
        <v>19</v>
      </c>
      <c r="K15" s="116" t="s">
        <v>525</v>
      </c>
      <c r="L15" s="116" t="s">
        <v>524</v>
      </c>
    </row>
    <row r="16" spans="1:12" ht="92" x14ac:dyDescent="0.25">
      <c r="A16" s="126" t="s">
        <v>364</v>
      </c>
      <c r="B16" s="116" t="s">
        <v>347</v>
      </c>
      <c r="C16" s="116" t="s">
        <v>346</v>
      </c>
      <c r="D16" s="116">
        <v>1</v>
      </c>
      <c r="E16" s="116">
        <v>4</v>
      </c>
      <c r="F16" s="116">
        <f t="shared" si="0"/>
        <v>4</v>
      </c>
      <c r="G16" s="116">
        <v>3</v>
      </c>
      <c r="H16" s="116" t="s">
        <v>345</v>
      </c>
      <c r="I16" s="117">
        <f t="shared" si="1"/>
        <v>1.3333333333333333</v>
      </c>
      <c r="J16" s="121" t="s">
        <v>24</v>
      </c>
      <c r="K16" s="116"/>
      <c r="L16" s="116"/>
    </row>
    <row r="17" spans="1:12" ht="115" x14ac:dyDescent="0.25">
      <c r="A17" s="115" t="s">
        <v>344</v>
      </c>
      <c r="B17" s="116" t="s">
        <v>343</v>
      </c>
      <c r="C17" s="116" t="s">
        <v>342</v>
      </c>
      <c r="D17" s="116">
        <v>3</v>
      </c>
      <c r="E17" s="116">
        <v>2</v>
      </c>
      <c r="F17" s="116">
        <f t="shared" si="0"/>
        <v>6</v>
      </c>
      <c r="G17" s="116">
        <v>2</v>
      </c>
      <c r="H17" s="116" t="s">
        <v>527</v>
      </c>
      <c r="I17" s="117">
        <f t="shared" si="1"/>
        <v>3</v>
      </c>
      <c r="J17" s="121" t="s">
        <v>24</v>
      </c>
      <c r="K17" s="116"/>
      <c r="L17" s="116"/>
    </row>
    <row r="18" spans="1:12" ht="138" x14ac:dyDescent="0.25">
      <c r="A18" s="127"/>
      <c r="B18" s="116" t="s">
        <v>341</v>
      </c>
      <c r="C18" s="116" t="s">
        <v>340</v>
      </c>
      <c r="D18" s="116">
        <v>2</v>
      </c>
      <c r="E18" s="116">
        <v>4</v>
      </c>
      <c r="F18" s="116">
        <f t="shared" si="0"/>
        <v>8</v>
      </c>
      <c r="G18" s="116">
        <v>3</v>
      </c>
      <c r="H18" s="116" t="s">
        <v>339</v>
      </c>
      <c r="I18" s="117">
        <f t="shared" si="1"/>
        <v>2.6666666666666665</v>
      </c>
      <c r="J18" s="121" t="s">
        <v>24</v>
      </c>
      <c r="K18" s="116"/>
      <c r="L18" s="116"/>
    </row>
    <row r="19" spans="1:12" ht="115" x14ac:dyDescent="0.25">
      <c r="A19" s="116" t="s">
        <v>338</v>
      </c>
      <c r="B19" s="116" t="s">
        <v>337</v>
      </c>
      <c r="C19" s="116" t="s">
        <v>336</v>
      </c>
      <c r="D19" s="116">
        <v>2</v>
      </c>
      <c r="E19" s="116">
        <v>4</v>
      </c>
      <c r="F19" s="116">
        <f t="shared" si="0"/>
        <v>8</v>
      </c>
      <c r="G19" s="116">
        <v>3</v>
      </c>
      <c r="H19" s="116" t="s">
        <v>448</v>
      </c>
      <c r="I19" s="117">
        <f t="shared" si="1"/>
        <v>2.6666666666666665</v>
      </c>
      <c r="J19" s="121" t="s">
        <v>24</v>
      </c>
      <c r="K19" s="116"/>
      <c r="L19" s="116"/>
    </row>
    <row r="20" spans="1:12" ht="138" x14ac:dyDescent="0.25">
      <c r="A20" s="116" t="s">
        <v>149</v>
      </c>
      <c r="B20" s="116" t="s">
        <v>454</v>
      </c>
      <c r="C20" s="116" t="s">
        <v>340</v>
      </c>
      <c r="D20" s="116">
        <v>3</v>
      </c>
      <c r="E20" s="116">
        <v>3</v>
      </c>
      <c r="F20" s="116">
        <f t="shared" si="0"/>
        <v>9</v>
      </c>
      <c r="G20" s="116">
        <v>3</v>
      </c>
      <c r="H20" s="116" t="s">
        <v>456</v>
      </c>
      <c r="I20" s="117">
        <f t="shared" si="1"/>
        <v>3</v>
      </c>
      <c r="J20" s="121" t="s">
        <v>24</v>
      </c>
      <c r="K20" s="116"/>
      <c r="L20" s="116"/>
    </row>
    <row r="22" spans="1:12" ht="30.5" x14ac:dyDescent="0.25">
      <c r="A22" s="51" t="s">
        <v>463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2" x14ac:dyDescent="0.25">
      <c r="A23" s="55"/>
      <c r="B23" s="55"/>
      <c r="C23" s="55"/>
      <c r="D23" s="55"/>
      <c r="E23" s="97"/>
      <c r="F23" s="55"/>
      <c r="G23" s="55"/>
      <c r="H23" s="55"/>
      <c r="I23" s="55"/>
      <c r="J23" s="55"/>
      <c r="K23" s="55"/>
      <c r="L23" s="55"/>
    </row>
    <row r="24" spans="1:12" x14ac:dyDescent="0.25">
      <c r="A24" s="42" t="s">
        <v>469</v>
      </c>
      <c r="B24" s="43"/>
      <c r="C24" s="43"/>
      <c r="D24" s="43"/>
      <c r="E24" s="43"/>
      <c r="F24" s="43"/>
      <c r="G24" s="43"/>
      <c r="H24" s="43"/>
      <c r="I24" s="43"/>
      <c r="J24" s="44"/>
      <c r="K24" s="37" t="s">
        <v>7</v>
      </c>
      <c r="L24" s="37"/>
    </row>
    <row r="25" spans="1:12" x14ac:dyDescent="0.25">
      <c r="A25" s="45"/>
      <c r="B25" s="46"/>
      <c r="C25" s="46"/>
      <c r="D25" s="46"/>
      <c r="E25" s="46"/>
      <c r="F25" s="46"/>
      <c r="G25" s="46"/>
      <c r="H25" s="46"/>
      <c r="I25" s="46"/>
      <c r="J25" s="47"/>
      <c r="K25" s="28" t="s">
        <v>15</v>
      </c>
      <c r="L25" s="28" t="s">
        <v>41</v>
      </c>
    </row>
    <row r="26" spans="1:12" ht="46" x14ac:dyDescent="0.25">
      <c r="A26" s="48" t="s">
        <v>528</v>
      </c>
      <c r="B26" s="49"/>
      <c r="C26" s="49"/>
      <c r="D26" s="49"/>
      <c r="E26" s="49"/>
      <c r="F26" s="49"/>
      <c r="G26" s="49"/>
      <c r="H26" s="49"/>
      <c r="I26" s="49"/>
      <c r="J26" s="50"/>
      <c r="K26" s="32" t="s">
        <v>529</v>
      </c>
      <c r="L26" s="32" t="s">
        <v>530</v>
      </c>
    </row>
  </sheetData>
  <mergeCells count="18">
    <mergeCell ref="A22:L22"/>
    <mergeCell ref="A24:J25"/>
    <mergeCell ref="K24:L24"/>
    <mergeCell ref="A26:J26"/>
    <mergeCell ref="A3:F3"/>
    <mergeCell ref="A4:A5"/>
    <mergeCell ref="B4:B5"/>
    <mergeCell ref="C4:C5"/>
    <mergeCell ref="D4:F4"/>
    <mergeCell ref="G4:H4"/>
    <mergeCell ref="A1:L1"/>
    <mergeCell ref="A2:L2"/>
    <mergeCell ref="A17:A18"/>
    <mergeCell ref="I4:J4"/>
    <mergeCell ref="K4:L4"/>
    <mergeCell ref="A6:A7"/>
    <mergeCell ref="A8:A11"/>
    <mergeCell ref="A12:A13"/>
  </mergeCells>
  <printOptions horizontalCentered="1"/>
  <pageMargins left="0.16" right="0.24000000000000002" top="0.16" bottom="0.47" header="0.16" footer="0.2"/>
  <pageSetup paperSize="9" scale="64" orientation="portrait" r:id="rId1"/>
  <headerFooter alignWithMargins="0">
    <oddFooter>&amp;CPage 5 sur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5"/>
  <sheetViews>
    <sheetView topLeftCell="A19" zoomScale="50" zoomScaleNormal="50" zoomScaleSheetLayoutView="100" workbookViewId="0">
      <selection activeCell="G35" sqref="G35"/>
    </sheetView>
  </sheetViews>
  <sheetFormatPr baseColWidth="10" defaultColWidth="9.81640625" defaultRowHeight="23" x14ac:dyDescent="0.25"/>
  <cols>
    <col min="1" max="1" width="28.453125" style="55" customWidth="1"/>
    <col min="2" max="2" width="33.26953125" style="55" customWidth="1"/>
    <col min="3" max="3" width="36.81640625" style="55" customWidth="1"/>
    <col min="4" max="4" width="15.26953125" style="55" customWidth="1"/>
    <col min="5" max="6" width="11.7265625" style="55" customWidth="1"/>
    <col min="7" max="7" width="15.7265625" style="55" customWidth="1"/>
    <col min="8" max="8" width="48.7265625" style="55" customWidth="1"/>
    <col min="9" max="9" width="15.1796875" style="55" customWidth="1"/>
    <col min="10" max="10" width="15.81640625" style="55" customWidth="1"/>
    <col min="11" max="11" width="81.1796875" style="55" customWidth="1"/>
    <col min="12" max="12" width="16.81640625" style="55" customWidth="1"/>
    <col min="13" max="16384" width="9.81640625" style="55"/>
  </cols>
  <sheetData>
    <row r="1" spans="1:12" ht="35" x14ac:dyDescent="0.25">
      <c r="A1" s="9" t="s">
        <v>211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80"/>
      <c r="B3" s="80"/>
      <c r="C3" s="80"/>
      <c r="D3" s="80"/>
      <c r="E3" s="80"/>
      <c r="F3" s="80"/>
    </row>
    <row r="4" spans="1:12" x14ac:dyDescent="0.25">
      <c r="A4" s="13" t="s">
        <v>1</v>
      </c>
      <c r="B4" s="15" t="s">
        <v>2</v>
      </c>
      <c r="C4" s="17" t="s">
        <v>3</v>
      </c>
      <c r="D4" s="81" t="s">
        <v>4</v>
      </c>
      <c r="E4" s="82"/>
      <c r="F4" s="83"/>
      <c r="G4" s="12" t="s">
        <v>5</v>
      </c>
      <c r="H4" s="12"/>
      <c r="I4" s="84" t="s">
        <v>6</v>
      </c>
      <c r="J4" s="85"/>
      <c r="K4" s="12" t="s">
        <v>7</v>
      </c>
      <c r="L4" s="12"/>
    </row>
    <row r="5" spans="1:12" ht="69" x14ac:dyDescent="0.25">
      <c r="A5" s="13"/>
      <c r="B5" s="16"/>
      <c r="C5" s="18"/>
      <c r="D5" s="86" t="s">
        <v>8</v>
      </c>
      <c r="E5" s="86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86" t="s">
        <v>14</v>
      </c>
      <c r="K5" s="86" t="s">
        <v>15</v>
      </c>
      <c r="L5" s="86" t="s">
        <v>41</v>
      </c>
    </row>
    <row r="6" spans="1:12" ht="115" x14ac:dyDescent="0.25">
      <c r="A6" s="88" t="s">
        <v>210</v>
      </c>
      <c r="B6" s="87" t="s">
        <v>209</v>
      </c>
      <c r="C6" s="87" t="s">
        <v>208</v>
      </c>
      <c r="D6" s="87">
        <v>1</v>
      </c>
      <c r="E6" s="87">
        <v>2</v>
      </c>
      <c r="F6" s="87">
        <f t="shared" ref="F6:F19" si="0">D6*E6</f>
        <v>2</v>
      </c>
      <c r="G6" s="87">
        <v>4</v>
      </c>
      <c r="H6" s="87" t="s">
        <v>207</v>
      </c>
      <c r="I6" s="87">
        <f t="shared" ref="I6:I19" si="1">ROUNDUP(F6/G6,0)</f>
        <v>1</v>
      </c>
      <c r="J6" s="130" t="s">
        <v>24</v>
      </c>
      <c r="K6" s="87"/>
      <c r="L6" s="87"/>
    </row>
    <row r="7" spans="1:12" ht="92" x14ac:dyDescent="0.25">
      <c r="A7" s="92"/>
      <c r="B7" s="87" t="s">
        <v>206</v>
      </c>
      <c r="C7" s="87" t="s">
        <v>205</v>
      </c>
      <c r="D7" s="87">
        <v>2</v>
      </c>
      <c r="E7" s="87">
        <v>3</v>
      </c>
      <c r="F7" s="87">
        <f t="shared" si="0"/>
        <v>6</v>
      </c>
      <c r="G7" s="87">
        <v>4</v>
      </c>
      <c r="H7" s="87" t="s">
        <v>204</v>
      </c>
      <c r="I7" s="87">
        <f t="shared" si="1"/>
        <v>2</v>
      </c>
      <c r="J7" s="130" t="s">
        <v>24</v>
      </c>
      <c r="K7" s="87"/>
      <c r="L7" s="87"/>
    </row>
    <row r="8" spans="1:12" ht="115" x14ac:dyDescent="0.25">
      <c r="A8" s="87" t="s">
        <v>203</v>
      </c>
      <c r="B8" s="87" t="s">
        <v>182</v>
      </c>
      <c r="C8" s="87" t="s">
        <v>181</v>
      </c>
      <c r="D8" s="87">
        <v>2</v>
      </c>
      <c r="E8" s="87">
        <v>4</v>
      </c>
      <c r="F8" s="87">
        <f t="shared" si="0"/>
        <v>8</v>
      </c>
      <c r="G8" s="87">
        <v>4</v>
      </c>
      <c r="H8" s="87" t="s">
        <v>457</v>
      </c>
      <c r="I8" s="87">
        <f t="shared" si="1"/>
        <v>2</v>
      </c>
      <c r="J8" s="130" t="s">
        <v>24</v>
      </c>
      <c r="K8" s="87"/>
      <c r="L8" s="87"/>
    </row>
    <row r="9" spans="1:12" ht="69" x14ac:dyDescent="0.25">
      <c r="A9" s="87" t="s">
        <v>212</v>
      </c>
      <c r="B9" s="87" t="s">
        <v>202</v>
      </c>
      <c r="C9" s="87" t="s">
        <v>201</v>
      </c>
      <c r="D9" s="87">
        <v>4</v>
      </c>
      <c r="E9" s="87">
        <v>1</v>
      </c>
      <c r="F9" s="87">
        <f t="shared" si="0"/>
        <v>4</v>
      </c>
      <c r="G9" s="87">
        <v>3</v>
      </c>
      <c r="H9" s="87" t="s">
        <v>213</v>
      </c>
      <c r="I9" s="87">
        <f t="shared" si="1"/>
        <v>2</v>
      </c>
      <c r="J9" s="130" t="s">
        <v>24</v>
      </c>
      <c r="K9" s="87"/>
      <c r="L9" s="87"/>
    </row>
    <row r="10" spans="1:12" ht="92" x14ac:dyDescent="0.25">
      <c r="A10" s="88" t="s">
        <v>200</v>
      </c>
      <c r="B10" s="87" t="s">
        <v>199</v>
      </c>
      <c r="C10" s="87" t="s">
        <v>198</v>
      </c>
      <c r="D10" s="87">
        <v>1</v>
      </c>
      <c r="E10" s="87">
        <v>3</v>
      </c>
      <c r="F10" s="87">
        <f t="shared" si="0"/>
        <v>3</v>
      </c>
      <c r="G10" s="87">
        <v>4</v>
      </c>
      <c r="H10" s="87" t="s">
        <v>197</v>
      </c>
      <c r="I10" s="87">
        <f t="shared" si="1"/>
        <v>1</v>
      </c>
      <c r="J10" s="130" t="s">
        <v>24</v>
      </c>
      <c r="K10" s="87"/>
      <c r="L10" s="87"/>
    </row>
    <row r="11" spans="1:12" ht="46" x14ac:dyDescent="0.25">
      <c r="A11" s="89"/>
      <c r="B11" s="87" t="s">
        <v>196</v>
      </c>
      <c r="C11" s="87" t="s">
        <v>214</v>
      </c>
      <c r="D11" s="87">
        <v>1</v>
      </c>
      <c r="E11" s="87">
        <v>4</v>
      </c>
      <c r="F11" s="87">
        <f t="shared" si="0"/>
        <v>4</v>
      </c>
      <c r="G11" s="87">
        <v>4</v>
      </c>
      <c r="H11" s="87" t="s">
        <v>194</v>
      </c>
      <c r="I11" s="87">
        <f t="shared" si="1"/>
        <v>1</v>
      </c>
      <c r="J11" s="130" t="s">
        <v>24</v>
      </c>
      <c r="K11" s="87"/>
      <c r="L11" s="87"/>
    </row>
    <row r="12" spans="1:12" ht="69" x14ac:dyDescent="0.25">
      <c r="A12" s="92"/>
      <c r="B12" s="87" t="s">
        <v>195</v>
      </c>
      <c r="C12" s="87" t="s">
        <v>178</v>
      </c>
      <c r="D12" s="87">
        <v>3</v>
      </c>
      <c r="E12" s="87">
        <v>3</v>
      </c>
      <c r="F12" s="87">
        <f t="shared" si="0"/>
        <v>9</v>
      </c>
      <c r="G12" s="87">
        <v>4</v>
      </c>
      <c r="H12" s="87" t="s">
        <v>215</v>
      </c>
      <c r="I12" s="87">
        <f t="shared" si="1"/>
        <v>3</v>
      </c>
      <c r="J12" s="130" t="s">
        <v>24</v>
      </c>
      <c r="K12" s="87"/>
      <c r="L12" s="87"/>
    </row>
    <row r="13" spans="1:12" ht="92" x14ac:dyDescent="0.25">
      <c r="A13" s="87" t="s">
        <v>193</v>
      </c>
      <c r="B13" s="87" t="s">
        <v>192</v>
      </c>
      <c r="C13" s="87" t="s">
        <v>191</v>
      </c>
      <c r="D13" s="87">
        <v>2</v>
      </c>
      <c r="E13" s="87">
        <v>3</v>
      </c>
      <c r="F13" s="87">
        <f t="shared" si="0"/>
        <v>6</v>
      </c>
      <c r="G13" s="87">
        <v>2</v>
      </c>
      <c r="H13" s="87" t="s">
        <v>190</v>
      </c>
      <c r="I13" s="87">
        <f t="shared" si="1"/>
        <v>3</v>
      </c>
      <c r="J13" s="130" t="s">
        <v>24</v>
      </c>
      <c r="K13" s="87"/>
      <c r="L13" s="87"/>
    </row>
    <row r="14" spans="1:12" ht="69" x14ac:dyDescent="0.25">
      <c r="A14" s="88" t="s">
        <v>189</v>
      </c>
      <c r="B14" s="87" t="s">
        <v>188</v>
      </c>
      <c r="C14" s="87" t="s">
        <v>186</v>
      </c>
      <c r="D14" s="87">
        <v>1</v>
      </c>
      <c r="E14" s="87">
        <v>4</v>
      </c>
      <c r="F14" s="87">
        <f t="shared" si="0"/>
        <v>4</v>
      </c>
      <c r="G14" s="87">
        <v>4</v>
      </c>
      <c r="H14" s="87" t="s">
        <v>531</v>
      </c>
      <c r="I14" s="87">
        <f t="shared" si="1"/>
        <v>1</v>
      </c>
      <c r="J14" s="130" t="s">
        <v>24</v>
      </c>
      <c r="K14" s="87"/>
      <c r="L14" s="87"/>
    </row>
    <row r="15" spans="1:12" ht="46" x14ac:dyDescent="0.25">
      <c r="A15" s="89"/>
      <c r="B15" s="87" t="s">
        <v>420</v>
      </c>
      <c r="C15" s="87" t="s">
        <v>186</v>
      </c>
      <c r="D15" s="87">
        <v>3</v>
      </c>
      <c r="E15" s="87">
        <v>4</v>
      </c>
      <c r="F15" s="87">
        <f t="shared" si="0"/>
        <v>12</v>
      </c>
      <c r="G15" s="87">
        <v>4</v>
      </c>
      <c r="H15" s="87" t="s">
        <v>459</v>
      </c>
      <c r="I15" s="87">
        <f t="shared" si="1"/>
        <v>3</v>
      </c>
      <c r="J15" s="130" t="s">
        <v>24</v>
      </c>
      <c r="K15" s="87"/>
      <c r="L15" s="87"/>
    </row>
    <row r="16" spans="1:12" ht="46" x14ac:dyDescent="0.25">
      <c r="A16" s="89"/>
      <c r="B16" s="87" t="s">
        <v>187</v>
      </c>
      <c r="C16" s="87" t="s">
        <v>186</v>
      </c>
      <c r="D16" s="87">
        <v>3</v>
      </c>
      <c r="E16" s="87">
        <v>4</v>
      </c>
      <c r="F16" s="87">
        <f t="shared" si="0"/>
        <v>12</v>
      </c>
      <c r="G16" s="87">
        <v>3</v>
      </c>
      <c r="H16" s="87" t="s">
        <v>458</v>
      </c>
      <c r="I16" s="87">
        <f t="shared" si="1"/>
        <v>4</v>
      </c>
      <c r="J16" s="63" t="s">
        <v>19</v>
      </c>
      <c r="K16" s="87" t="s">
        <v>532</v>
      </c>
      <c r="L16" s="87" t="s">
        <v>533</v>
      </c>
    </row>
    <row r="17" spans="1:12" ht="46" x14ac:dyDescent="0.25">
      <c r="A17" s="92"/>
      <c r="B17" s="87" t="s">
        <v>185</v>
      </c>
      <c r="C17" s="87" t="s">
        <v>184</v>
      </c>
      <c r="D17" s="87">
        <v>4</v>
      </c>
      <c r="E17" s="87">
        <v>4</v>
      </c>
      <c r="F17" s="87">
        <f t="shared" si="0"/>
        <v>16</v>
      </c>
      <c r="G17" s="87">
        <v>3</v>
      </c>
      <c r="H17" s="87" t="s">
        <v>414</v>
      </c>
      <c r="I17" s="87">
        <f t="shared" si="1"/>
        <v>6</v>
      </c>
      <c r="J17" s="63" t="s">
        <v>19</v>
      </c>
      <c r="K17" s="87" t="s">
        <v>532</v>
      </c>
      <c r="L17" s="87" t="s">
        <v>533</v>
      </c>
    </row>
    <row r="18" spans="1:12" ht="92" x14ac:dyDescent="0.25">
      <c r="A18" s="88" t="s">
        <v>183</v>
      </c>
      <c r="B18" s="87" t="s">
        <v>182</v>
      </c>
      <c r="C18" s="87" t="s">
        <v>181</v>
      </c>
      <c r="D18" s="87">
        <v>1</v>
      </c>
      <c r="E18" s="87">
        <v>4</v>
      </c>
      <c r="F18" s="87">
        <f t="shared" si="0"/>
        <v>4</v>
      </c>
      <c r="G18" s="87">
        <v>4</v>
      </c>
      <c r="H18" s="87" t="s">
        <v>180</v>
      </c>
      <c r="I18" s="87">
        <f t="shared" si="1"/>
        <v>1</v>
      </c>
      <c r="J18" s="130" t="s">
        <v>24</v>
      </c>
      <c r="K18" s="87"/>
      <c r="L18" s="87"/>
    </row>
    <row r="19" spans="1:12" ht="69" x14ac:dyDescent="0.25">
      <c r="A19" s="92"/>
      <c r="B19" s="87" t="s">
        <v>179</v>
      </c>
      <c r="C19" s="87" t="s">
        <v>178</v>
      </c>
      <c r="D19" s="87">
        <v>3</v>
      </c>
      <c r="E19" s="87">
        <v>3</v>
      </c>
      <c r="F19" s="87">
        <f t="shared" si="0"/>
        <v>9</v>
      </c>
      <c r="G19" s="87">
        <v>4</v>
      </c>
      <c r="H19" s="87" t="s">
        <v>177</v>
      </c>
      <c r="I19" s="87">
        <f t="shared" si="1"/>
        <v>3</v>
      </c>
      <c r="J19" s="130" t="s">
        <v>24</v>
      </c>
      <c r="K19" s="87"/>
      <c r="L19" s="87"/>
    </row>
    <row r="21" spans="1:12" ht="30.5" x14ac:dyDescent="0.25">
      <c r="A21" s="51" t="s">
        <v>463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E22" s="97"/>
    </row>
    <row r="23" spans="1:12" x14ac:dyDescent="0.25">
      <c r="A23" s="42" t="s">
        <v>469</v>
      </c>
      <c r="B23" s="43"/>
      <c r="C23" s="43"/>
      <c r="D23" s="43"/>
      <c r="E23" s="43"/>
      <c r="F23" s="43"/>
      <c r="G23" s="43"/>
      <c r="H23" s="43"/>
      <c r="I23" s="43"/>
      <c r="J23" s="44"/>
      <c r="K23" s="37" t="s">
        <v>7</v>
      </c>
      <c r="L23" s="37"/>
    </row>
    <row r="24" spans="1:12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7"/>
      <c r="K24" s="28" t="s">
        <v>15</v>
      </c>
      <c r="L24" s="28" t="s">
        <v>41</v>
      </c>
    </row>
    <row r="25" spans="1:12" ht="46" x14ac:dyDescent="0.25">
      <c r="A25" s="48" t="s">
        <v>534</v>
      </c>
      <c r="B25" s="49"/>
      <c r="C25" s="49"/>
      <c r="D25" s="49"/>
      <c r="E25" s="49"/>
      <c r="F25" s="49"/>
      <c r="G25" s="49"/>
      <c r="H25" s="49"/>
      <c r="I25" s="49"/>
      <c r="J25" s="50"/>
      <c r="K25" s="32" t="s">
        <v>535</v>
      </c>
      <c r="L25" s="32" t="s">
        <v>536</v>
      </c>
    </row>
  </sheetData>
  <mergeCells count="18">
    <mergeCell ref="A21:L21"/>
    <mergeCell ref="A23:J24"/>
    <mergeCell ref="K23:L23"/>
    <mergeCell ref="A25:J25"/>
    <mergeCell ref="A18:A19"/>
    <mergeCell ref="I4:J4"/>
    <mergeCell ref="A3:F3"/>
    <mergeCell ref="A6:A7"/>
    <mergeCell ref="A10:A12"/>
    <mergeCell ref="A14:A17"/>
    <mergeCell ref="G4:H4"/>
    <mergeCell ref="K4:L4"/>
    <mergeCell ref="A4:A5"/>
    <mergeCell ref="B4:B5"/>
    <mergeCell ref="C4:C5"/>
    <mergeCell ref="D4:F4"/>
    <mergeCell ref="A1:L1"/>
    <mergeCell ref="A2:L2"/>
  </mergeCells>
  <printOptions horizontalCentered="1"/>
  <pageMargins left="0.16" right="0.24000000000000002" top="0.16" bottom="0.47" header="0.16" footer="0.2"/>
  <pageSetup paperSize="9" scale="74" orientation="portrait" r:id="rId1"/>
  <headerFooter alignWithMargins="0">
    <oddFooter>&amp;CPage 5 sur 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91E75-4E17-463D-AD45-BED0ACAF964C}">
  <sheetPr>
    <pageSetUpPr fitToPage="1"/>
  </sheetPr>
  <dimension ref="A1:L23"/>
  <sheetViews>
    <sheetView topLeftCell="C13" zoomScale="50" zoomScaleNormal="50" zoomScaleSheetLayoutView="100" zoomScalePageLayoutView="50" workbookViewId="0">
      <selection activeCell="A19" sqref="A19:L23"/>
    </sheetView>
  </sheetViews>
  <sheetFormatPr baseColWidth="10" defaultColWidth="9.81640625" defaultRowHeight="23" x14ac:dyDescent="0.25"/>
  <cols>
    <col min="1" max="1" width="28.453125" style="38" customWidth="1"/>
    <col min="2" max="2" width="42" style="38" customWidth="1"/>
    <col min="3" max="3" width="39" style="38" customWidth="1"/>
    <col min="4" max="4" width="12.81640625" style="38" customWidth="1"/>
    <col min="5" max="5" width="12.81640625" style="39" customWidth="1"/>
    <col min="6" max="6" width="12.81640625" style="38" customWidth="1"/>
    <col min="7" max="7" width="15.6328125" style="38" customWidth="1"/>
    <col min="8" max="8" width="41.81640625" style="38" customWidth="1"/>
    <col min="9" max="9" width="17.26953125" style="38" customWidth="1"/>
    <col min="10" max="10" width="23.7265625" style="38" customWidth="1"/>
    <col min="11" max="11" width="99.08984375" style="38" customWidth="1"/>
    <col min="12" max="12" width="26.7265625" style="38" customWidth="1"/>
    <col min="13" max="16384" width="9.81640625" style="38"/>
  </cols>
  <sheetData>
    <row r="1" spans="1:12" ht="35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2" x14ac:dyDescent="0.25">
      <c r="A4" s="131" t="s">
        <v>1</v>
      </c>
      <c r="B4" s="132" t="s">
        <v>2</v>
      </c>
      <c r="C4" s="133" t="s">
        <v>3</v>
      </c>
      <c r="D4" s="134" t="s">
        <v>4</v>
      </c>
      <c r="E4" s="135"/>
      <c r="F4" s="136"/>
      <c r="G4" s="137" t="s">
        <v>5</v>
      </c>
      <c r="H4" s="137"/>
      <c r="I4" s="138" t="s">
        <v>6</v>
      </c>
      <c r="J4" s="139"/>
      <c r="K4" s="137" t="s">
        <v>7</v>
      </c>
      <c r="L4" s="137"/>
    </row>
    <row r="5" spans="1:12" ht="69" x14ac:dyDescent="0.25">
      <c r="A5" s="140"/>
      <c r="B5" s="141"/>
      <c r="C5" s="142"/>
      <c r="D5" s="143" t="s">
        <v>8</v>
      </c>
      <c r="E5" s="143" t="s">
        <v>9</v>
      </c>
      <c r="F5" s="143" t="s">
        <v>10</v>
      </c>
      <c r="G5" s="143" t="s">
        <v>11</v>
      </c>
      <c r="H5" s="143" t="s">
        <v>12</v>
      </c>
      <c r="I5" s="143" t="s">
        <v>13</v>
      </c>
      <c r="J5" s="143" t="s">
        <v>107</v>
      </c>
      <c r="K5" s="143" t="s">
        <v>15</v>
      </c>
      <c r="L5" s="143" t="s">
        <v>41</v>
      </c>
    </row>
    <row r="6" spans="1:12" ht="46" x14ac:dyDescent="0.25">
      <c r="A6" s="144" t="s">
        <v>106</v>
      </c>
      <c r="B6" s="145" t="s">
        <v>105</v>
      </c>
      <c r="C6" s="145" t="s">
        <v>104</v>
      </c>
      <c r="D6" s="145">
        <v>1</v>
      </c>
      <c r="E6" s="145">
        <v>3</v>
      </c>
      <c r="F6" s="145">
        <f t="shared" ref="F6:F17" si="0">E6*D6</f>
        <v>3</v>
      </c>
      <c r="G6" s="145">
        <v>2</v>
      </c>
      <c r="H6" s="145" t="s">
        <v>103</v>
      </c>
      <c r="I6" s="145">
        <f t="shared" ref="I6:I17" si="1">ROUNDUP(F6/G6,0)</f>
        <v>2</v>
      </c>
      <c r="J6" s="146" t="s">
        <v>24</v>
      </c>
      <c r="K6" s="145"/>
      <c r="L6" s="145"/>
    </row>
    <row r="7" spans="1:12" ht="92" x14ac:dyDescent="0.25">
      <c r="A7" s="147"/>
      <c r="B7" s="145" t="s">
        <v>102</v>
      </c>
      <c r="C7" s="145" t="s">
        <v>95</v>
      </c>
      <c r="D7" s="145">
        <v>2</v>
      </c>
      <c r="E7" s="145">
        <v>3</v>
      </c>
      <c r="F7" s="145">
        <f t="shared" si="0"/>
        <v>6</v>
      </c>
      <c r="G7" s="145">
        <v>3</v>
      </c>
      <c r="H7" s="145" t="s">
        <v>101</v>
      </c>
      <c r="I7" s="145">
        <f t="shared" si="1"/>
        <v>2</v>
      </c>
      <c r="J7" s="146" t="s">
        <v>24</v>
      </c>
      <c r="K7" s="145"/>
      <c r="L7" s="145"/>
    </row>
    <row r="8" spans="1:12" ht="46" x14ac:dyDescent="0.25">
      <c r="A8" s="144" t="s">
        <v>100</v>
      </c>
      <c r="B8" s="145" t="s">
        <v>99</v>
      </c>
      <c r="C8" s="145" t="s">
        <v>92</v>
      </c>
      <c r="D8" s="145">
        <v>3</v>
      </c>
      <c r="E8" s="145">
        <v>2</v>
      </c>
      <c r="F8" s="145">
        <f t="shared" si="0"/>
        <v>6</v>
      </c>
      <c r="G8" s="145">
        <v>2</v>
      </c>
      <c r="H8" s="145" t="s">
        <v>98</v>
      </c>
      <c r="I8" s="145">
        <f t="shared" si="1"/>
        <v>3</v>
      </c>
      <c r="J8" s="146" t="s">
        <v>24</v>
      </c>
      <c r="K8" s="145"/>
      <c r="L8" s="145"/>
    </row>
    <row r="9" spans="1:12" ht="69" x14ac:dyDescent="0.25">
      <c r="A9" s="148"/>
      <c r="B9" s="149" t="s">
        <v>413</v>
      </c>
      <c r="C9" s="145" t="s">
        <v>84</v>
      </c>
      <c r="D9" s="145">
        <v>3</v>
      </c>
      <c r="E9" s="145">
        <v>3</v>
      </c>
      <c r="F9" s="145">
        <f t="shared" si="0"/>
        <v>9</v>
      </c>
      <c r="G9" s="145">
        <v>3</v>
      </c>
      <c r="H9" s="145" t="s">
        <v>431</v>
      </c>
      <c r="I9" s="145">
        <f t="shared" si="1"/>
        <v>3</v>
      </c>
      <c r="J9" s="146" t="s">
        <v>24</v>
      </c>
      <c r="K9" s="145" t="s">
        <v>537</v>
      </c>
      <c r="L9" s="145" t="s">
        <v>538</v>
      </c>
    </row>
    <row r="10" spans="1:12" ht="92" x14ac:dyDescent="0.25">
      <c r="A10" s="148"/>
      <c r="B10" s="145" t="s">
        <v>432</v>
      </c>
      <c r="C10" s="145" t="s">
        <v>95</v>
      </c>
      <c r="D10" s="145">
        <v>2</v>
      </c>
      <c r="E10" s="145">
        <v>3</v>
      </c>
      <c r="F10" s="145">
        <f t="shared" si="0"/>
        <v>6</v>
      </c>
      <c r="G10" s="145">
        <v>3</v>
      </c>
      <c r="H10" s="145" t="s">
        <v>97</v>
      </c>
      <c r="I10" s="145">
        <f t="shared" si="1"/>
        <v>2</v>
      </c>
      <c r="J10" s="146" t="s">
        <v>24</v>
      </c>
      <c r="K10" s="145"/>
      <c r="L10" s="145"/>
    </row>
    <row r="11" spans="1:12" ht="69" x14ac:dyDescent="0.25">
      <c r="A11" s="148"/>
      <c r="B11" s="145" t="s">
        <v>96</v>
      </c>
      <c r="C11" s="145" t="s">
        <v>95</v>
      </c>
      <c r="D11" s="145">
        <v>2</v>
      </c>
      <c r="E11" s="145">
        <v>3</v>
      </c>
      <c r="F11" s="145">
        <f t="shared" si="0"/>
        <v>6</v>
      </c>
      <c r="G11" s="145">
        <v>3</v>
      </c>
      <c r="H11" s="145" t="s">
        <v>94</v>
      </c>
      <c r="I11" s="145">
        <f t="shared" si="1"/>
        <v>2</v>
      </c>
      <c r="J11" s="146" t="s">
        <v>24</v>
      </c>
      <c r="K11" s="145"/>
      <c r="L11" s="145"/>
    </row>
    <row r="12" spans="1:12" ht="46" x14ac:dyDescent="0.25">
      <c r="A12" s="147"/>
      <c r="B12" s="145" t="s">
        <v>93</v>
      </c>
      <c r="C12" s="145" t="s">
        <v>92</v>
      </c>
      <c r="D12" s="145">
        <v>3</v>
      </c>
      <c r="E12" s="145">
        <v>2</v>
      </c>
      <c r="F12" s="145">
        <f t="shared" si="0"/>
        <v>6</v>
      </c>
      <c r="G12" s="145">
        <v>1</v>
      </c>
      <c r="H12" s="145" t="s">
        <v>109</v>
      </c>
      <c r="I12" s="145">
        <f t="shared" si="1"/>
        <v>6</v>
      </c>
      <c r="J12" s="150" t="s">
        <v>19</v>
      </c>
      <c r="K12" s="145" t="s">
        <v>433</v>
      </c>
      <c r="L12" s="145" t="s">
        <v>539</v>
      </c>
    </row>
    <row r="13" spans="1:12" ht="46" x14ac:dyDescent="0.25">
      <c r="A13" s="144" t="s">
        <v>91</v>
      </c>
      <c r="B13" s="145" t="s">
        <v>90</v>
      </c>
      <c r="C13" s="145" t="s">
        <v>89</v>
      </c>
      <c r="D13" s="145">
        <v>2</v>
      </c>
      <c r="E13" s="145">
        <v>3</v>
      </c>
      <c r="F13" s="145">
        <f t="shared" si="0"/>
        <v>6</v>
      </c>
      <c r="G13" s="145">
        <v>2</v>
      </c>
      <c r="H13" s="145" t="s">
        <v>88</v>
      </c>
      <c r="I13" s="145">
        <f t="shared" si="1"/>
        <v>3</v>
      </c>
      <c r="J13" s="146" t="s">
        <v>24</v>
      </c>
      <c r="K13" s="145" t="s">
        <v>540</v>
      </c>
      <c r="L13" s="145" t="s">
        <v>541</v>
      </c>
    </row>
    <row r="14" spans="1:12" x14ac:dyDescent="0.25">
      <c r="A14" s="148"/>
      <c r="B14" s="145" t="s">
        <v>434</v>
      </c>
      <c r="C14" s="145" t="s">
        <v>435</v>
      </c>
      <c r="D14" s="145">
        <v>2</v>
      </c>
      <c r="E14" s="145">
        <v>3</v>
      </c>
      <c r="F14" s="145">
        <f t="shared" si="0"/>
        <v>6</v>
      </c>
      <c r="G14" s="145">
        <v>2</v>
      </c>
      <c r="H14" s="145" t="s">
        <v>436</v>
      </c>
      <c r="I14" s="145">
        <f t="shared" si="1"/>
        <v>3</v>
      </c>
      <c r="J14" s="146" t="s">
        <v>24</v>
      </c>
      <c r="K14" s="145"/>
      <c r="L14" s="145"/>
    </row>
    <row r="15" spans="1:12" ht="69" x14ac:dyDescent="0.25">
      <c r="A15" s="148"/>
      <c r="B15" s="145" t="s">
        <v>87</v>
      </c>
      <c r="C15" s="145" t="s">
        <v>84</v>
      </c>
      <c r="D15" s="145">
        <v>2</v>
      </c>
      <c r="E15" s="145">
        <v>3</v>
      </c>
      <c r="F15" s="145">
        <f t="shared" si="0"/>
        <v>6</v>
      </c>
      <c r="G15" s="145">
        <v>2</v>
      </c>
      <c r="H15" s="145" t="s">
        <v>110</v>
      </c>
      <c r="I15" s="145">
        <f t="shared" si="1"/>
        <v>3</v>
      </c>
      <c r="J15" s="146" t="s">
        <v>24</v>
      </c>
      <c r="K15" s="145"/>
      <c r="L15" s="145"/>
    </row>
    <row r="16" spans="1:12" ht="69" x14ac:dyDescent="0.25">
      <c r="A16" s="148"/>
      <c r="B16" s="145" t="s">
        <v>86</v>
      </c>
      <c r="C16" s="145" t="s">
        <v>84</v>
      </c>
      <c r="D16" s="145">
        <v>2</v>
      </c>
      <c r="E16" s="145">
        <v>3</v>
      </c>
      <c r="F16" s="145">
        <f t="shared" si="0"/>
        <v>6</v>
      </c>
      <c r="G16" s="145">
        <v>2</v>
      </c>
      <c r="H16" s="145" t="s">
        <v>111</v>
      </c>
      <c r="I16" s="145">
        <f t="shared" si="1"/>
        <v>3</v>
      </c>
      <c r="J16" s="146" t="s">
        <v>24</v>
      </c>
      <c r="K16" s="145"/>
      <c r="L16" s="145"/>
    </row>
    <row r="17" spans="1:12" ht="69" x14ac:dyDescent="0.25">
      <c r="A17" s="147"/>
      <c r="B17" s="145" t="s">
        <v>85</v>
      </c>
      <c r="C17" s="145" t="s">
        <v>84</v>
      </c>
      <c r="D17" s="145">
        <v>1</v>
      </c>
      <c r="E17" s="145">
        <v>3</v>
      </c>
      <c r="F17" s="145">
        <f t="shared" si="0"/>
        <v>3</v>
      </c>
      <c r="G17" s="145">
        <v>2</v>
      </c>
      <c r="H17" s="145" t="s">
        <v>83</v>
      </c>
      <c r="I17" s="145">
        <f t="shared" si="1"/>
        <v>2</v>
      </c>
      <c r="J17" s="146" t="s">
        <v>24</v>
      </c>
      <c r="K17" s="145"/>
      <c r="L17" s="145"/>
    </row>
    <row r="19" spans="1:12" ht="30.5" x14ac:dyDescent="0.25">
      <c r="A19" s="51" t="s">
        <v>463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x14ac:dyDescent="0.25">
      <c r="A20" s="55"/>
      <c r="B20" s="55"/>
      <c r="C20" s="55"/>
      <c r="D20" s="55"/>
      <c r="E20" s="97"/>
      <c r="F20" s="55"/>
      <c r="G20" s="55"/>
      <c r="H20" s="55"/>
      <c r="I20" s="55"/>
      <c r="J20" s="55"/>
      <c r="K20" s="55"/>
      <c r="L20" s="55"/>
    </row>
    <row r="21" spans="1:12" x14ac:dyDescent="0.25">
      <c r="A21" s="42" t="s">
        <v>469</v>
      </c>
      <c r="B21" s="43"/>
      <c r="C21" s="43"/>
      <c r="D21" s="43"/>
      <c r="E21" s="43"/>
      <c r="F21" s="43"/>
      <c r="G21" s="43"/>
      <c r="H21" s="43"/>
      <c r="I21" s="43"/>
      <c r="J21" s="44"/>
      <c r="K21" s="37" t="s">
        <v>7</v>
      </c>
      <c r="L21" s="37"/>
    </row>
    <row r="22" spans="1:12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7"/>
      <c r="K22" s="28" t="s">
        <v>15</v>
      </c>
      <c r="L22" s="28" t="s">
        <v>41</v>
      </c>
    </row>
    <row r="23" spans="1:12" ht="46" x14ac:dyDescent="0.25">
      <c r="A23" s="48" t="s">
        <v>542</v>
      </c>
      <c r="B23" s="49"/>
      <c r="C23" s="49"/>
      <c r="D23" s="49"/>
      <c r="E23" s="49"/>
      <c r="F23" s="49"/>
      <c r="G23" s="49"/>
      <c r="H23" s="49"/>
      <c r="I23" s="49"/>
      <c r="J23" s="50"/>
      <c r="K23" s="32" t="s">
        <v>500</v>
      </c>
      <c r="L23" s="32" t="s">
        <v>536</v>
      </c>
    </row>
  </sheetData>
  <mergeCells count="16">
    <mergeCell ref="A19:L19"/>
    <mergeCell ref="A21:J22"/>
    <mergeCell ref="K21:L21"/>
    <mergeCell ref="A23:J23"/>
    <mergeCell ref="A4:A5"/>
    <mergeCell ref="B4:B5"/>
    <mergeCell ref="C4:C5"/>
    <mergeCell ref="D4:F4"/>
    <mergeCell ref="G4:H4"/>
    <mergeCell ref="A1:L1"/>
    <mergeCell ref="A2:L2"/>
    <mergeCell ref="I4:J4"/>
    <mergeCell ref="K4:L4"/>
    <mergeCell ref="A6:A7"/>
    <mergeCell ref="A8:A12"/>
    <mergeCell ref="A13:A17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2"/>
  <sheetViews>
    <sheetView topLeftCell="A13" zoomScale="50" zoomScaleNormal="50" zoomScaleSheetLayoutView="100" workbookViewId="0">
      <selection activeCell="A17" sqref="A17:XFD22"/>
    </sheetView>
  </sheetViews>
  <sheetFormatPr baseColWidth="10" defaultColWidth="9.81640625" defaultRowHeight="23" x14ac:dyDescent="0.25"/>
  <cols>
    <col min="1" max="1" width="28.453125" style="55" customWidth="1"/>
    <col min="2" max="2" width="40" style="55" customWidth="1"/>
    <col min="3" max="3" width="54.54296875" style="55" customWidth="1"/>
    <col min="4" max="4" width="14.90625" style="55" customWidth="1"/>
    <col min="5" max="5" width="14.90625" style="97" customWidth="1"/>
    <col min="6" max="6" width="14.90625" style="55" customWidth="1"/>
    <col min="7" max="7" width="12.453125" style="55" customWidth="1"/>
    <col min="8" max="8" width="49.6328125" style="55" customWidth="1"/>
    <col min="9" max="9" width="13.08984375" style="55" customWidth="1"/>
    <col min="10" max="10" width="20.6328125" style="55" customWidth="1"/>
    <col min="11" max="11" width="96.1796875" style="55" customWidth="1"/>
    <col min="12" max="12" width="22.453125" style="55" customWidth="1"/>
    <col min="13" max="16384" width="9.81640625" style="55"/>
  </cols>
  <sheetData>
    <row r="1" spans="1:12" ht="47.25" customHeight="1" x14ac:dyDescent="0.25">
      <c r="A1" s="9" t="s">
        <v>139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2" x14ac:dyDescent="0.25">
      <c r="A4" s="13" t="s">
        <v>1</v>
      </c>
      <c r="B4" s="15" t="s">
        <v>2</v>
      </c>
      <c r="C4" s="17" t="s">
        <v>3</v>
      </c>
      <c r="D4" s="81" t="s">
        <v>4</v>
      </c>
      <c r="E4" s="82"/>
      <c r="F4" s="83"/>
      <c r="G4" s="12" t="s">
        <v>5</v>
      </c>
      <c r="H4" s="12"/>
      <c r="I4" s="84" t="s">
        <v>6</v>
      </c>
      <c r="J4" s="85"/>
      <c r="K4" s="12" t="s">
        <v>7</v>
      </c>
      <c r="L4" s="12"/>
    </row>
    <row r="5" spans="1:12" ht="69" x14ac:dyDescent="0.25">
      <c r="A5" s="14"/>
      <c r="B5" s="16"/>
      <c r="C5" s="18"/>
      <c r="D5" s="86" t="s">
        <v>8</v>
      </c>
      <c r="E5" s="86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86" t="s">
        <v>107</v>
      </c>
      <c r="K5" s="86" t="s">
        <v>15</v>
      </c>
      <c r="L5" s="86" t="s">
        <v>41</v>
      </c>
    </row>
    <row r="6" spans="1:12" ht="99" customHeight="1" x14ac:dyDescent="0.25">
      <c r="A6" s="151" t="s">
        <v>138</v>
      </c>
      <c r="B6" s="94" t="s">
        <v>137</v>
      </c>
      <c r="C6" s="94" t="s">
        <v>132</v>
      </c>
      <c r="D6" s="94">
        <v>1</v>
      </c>
      <c r="E6" s="94">
        <v>4</v>
      </c>
      <c r="F6" s="94">
        <f t="shared" ref="F6:F15" si="0">E6*D6</f>
        <v>4</v>
      </c>
      <c r="G6" s="94">
        <v>3</v>
      </c>
      <c r="H6" s="94" t="s">
        <v>136</v>
      </c>
      <c r="I6" s="87">
        <f t="shared" ref="I6:I15" si="1">ROUNDUP(F6/G6,0)</f>
        <v>2</v>
      </c>
      <c r="J6" s="130" t="s">
        <v>24</v>
      </c>
      <c r="K6" s="94"/>
      <c r="L6" s="94"/>
    </row>
    <row r="7" spans="1:12" ht="110" customHeight="1" x14ac:dyDescent="0.25">
      <c r="A7" s="152"/>
      <c r="B7" s="94" t="s">
        <v>135</v>
      </c>
      <c r="C7" s="94" t="s">
        <v>132</v>
      </c>
      <c r="D7" s="94">
        <v>1</v>
      </c>
      <c r="E7" s="94">
        <v>4</v>
      </c>
      <c r="F7" s="94">
        <f t="shared" si="0"/>
        <v>4</v>
      </c>
      <c r="G7" s="94">
        <v>3</v>
      </c>
      <c r="H7" s="94" t="s">
        <v>134</v>
      </c>
      <c r="I7" s="87">
        <f t="shared" si="1"/>
        <v>2</v>
      </c>
      <c r="J7" s="130" t="s">
        <v>24</v>
      </c>
      <c r="K7" s="94"/>
      <c r="L7" s="94"/>
    </row>
    <row r="8" spans="1:12" ht="115" x14ac:dyDescent="0.25">
      <c r="A8" s="153"/>
      <c r="B8" s="94" t="s">
        <v>133</v>
      </c>
      <c r="C8" s="94" t="s">
        <v>132</v>
      </c>
      <c r="D8" s="94">
        <v>1</v>
      </c>
      <c r="E8" s="94">
        <v>4</v>
      </c>
      <c r="F8" s="94">
        <f t="shared" si="0"/>
        <v>4</v>
      </c>
      <c r="G8" s="94">
        <v>2</v>
      </c>
      <c r="H8" s="94" t="s">
        <v>131</v>
      </c>
      <c r="I8" s="87">
        <f t="shared" si="1"/>
        <v>2</v>
      </c>
      <c r="J8" s="130" t="s">
        <v>24</v>
      </c>
      <c r="K8" s="94"/>
      <c r="L8" s="94"/>
    </row>
    <row r="9" spans="1:12" ht="92" x14ac:dyDescent="0.25">
      <c r="A9" s="151" t="s">
        <v>130</v>
      </c>
      <c r="B9" s="94" t="s">
        <v>129</v>
      </c>
      <c r="C9" s="94" t="s">
        <v>124</v>
      </c>
      <c r="D9" s="94">
        <v>2</v>
      </c>
      <c r="E9" s="94">
        <v>4</v>
      </c>
      <c r="F9" s="94">
        <f t="shared" si="0"/>
        <v>8</v>
      </c>
      <c r="G9" s="94">
        <v>3</v>
      </c>
      <c r="H9" s="94" t="s">
        <v>128</v>
      </c>
      <c r="I9" s="87">
        <f t="shared" si="1"/>
        <v>3</v>
      </c>
      <c r="J9" s="130" t="s">
        <v>24</v>
      </c>
      <c r="K9" s="94"/>
      <c r="L9" s="94"/>
    </row>
    <row r="10" spans="1:12" ht="92" x14ac:dyDescent="0.25">
      <c r="A10" s="152"/>
      <c r="B10" s="94" t="s">
        <v>127</v>
      </c>
      <c r="C10" s="94" t="s">
        <v>126</v>
      </c>
      <c r="D10" s="154">
        <v>1</v>
      </c>
      <c r="E10" s="94">
        <v>4</v>
      </c>
      <c r="F10" s="94">
        <f t="shared" si="0"/>
        <v>4</v>
      </c>
      <c r="G10" s="94">
        <v>2</v>
      </c>
      <c r="H10" s="94" t="s">
        <v>543</v>
      </c>
      <c r="I10" s="87">
        <f t="shared" si="1"/>
        <v>2</v>
      </c>
      <c r="J10" s="130" t="s">
        <v>24</v>
      </c>
      <c r="K10" s="94"/>
      <c r="L10" s="87"/>
    </row>
    <row r="11" spans="1:12" ht="92" x14ac:dyDescent="0.25">
      <c r="A11" s="152"/>
      <c r="B11" s="94" t="s">
        <v>125</v>
      </c>
      <c r="C11" s="94" t="s">
        <v>124</v>
      </c>
      <c r="D11" s="94">
        <v>3</v>
      </c>
      <c r="E11" s="94">
        <v>4</v>
      </c>
      <c r="F11" s="94">
        <f t="shared" si="0"/>
        <v>12</v>
      </c>
      <c r="G11" s="94">
        <v>3</v>
      </c>
      <c r="H11" s="94" t="s">
        <v>123</v>
      </c>
      <c r="I11" s="87">
        <f t="shared" si="1"/>
        <v>4</v>
      </c>
      <c r="J11" s="155" t="s">
        <v>19</v>
      </c>
      <c r="K11" s="94" t="s">
        <v>544</v>
      </c>
      <c r="L11" s="94" t="s">
        <v>545</v>
      </c>
    </row>
    <row r="12" spans="1:12" ht="46" x14ac:dyDescent="0.25">
      <c r="A12" s="152"/>
      <c r="B12" s="94" t="s">
        <v>122</v>
      </c>
      <c r="C12" s="87" t="s">
        <v>119</v>
      </c>
      <c r="D12" s="94">
        <v>3</v>
      </c>
      <c r="E12" s="94">
        <v>2</v>
      </c>
      <c r="F12" s="94">
        <f t="shared" si="0"/>
        <v>6</v>
      </c>
      <c r="G12" s="94">
        <v>2</v>
      </c>
      <c r="H12" s="94" t="s">
        <v>121</v>
      </c>
      <c r="I12" s="87">
        <f t="shared" si="1"/>
        <v>3</v>
      </c>
      <c r="J12" s="130" t="s">
        <v>24</v>
      </c>
      <c r="K12" s="94"/>
      <c r="L12" s="94"/>
    </row>
    <row r="13" spans="1:12" ht="46" x14ac:dyDescent="0.25">
      <c r="A13" s="153"/>
      <c r="B13" s="94" t="s">
        <v>120</v>
      </c>
      <c r="C13" s="87" t="s">
        <v>119</v>
      </c>
      <c r="D13" s="94">
        <v>2</v>
      </c>
      <c r="E13" s="94">
        <v>4</v>
      </c>
      <c r="F13" s="94">
        <f t="shared" si="0"/>
        <v>8</v>
      </c>
      <c r="G13" s="94">
        <v>3</v>
      </c>
      <c r="H13" s="94" t="s">
        <v>118</v>
      </c>
      <c r="I13" s="87">
        <f t="shared" si="1"/>
        <v>3</v>
      </c>
      <c r="J13" s="130" t="s">
        <v>24</v>
      </c>
      <c r="K13" s="94"/>
      <c r="L13" s="94"/>
    </row>
    <row r="14" spans="1:12" ht="84.75" customHeight="1" x14ac:dyDescent="0.25">
      <c r="A14" s="151" t="s">
        <v>117</v>
      </c>
      <c r="B14" s="94" t="s">
        <v>116</v>
      </c>
      <c r="C14" s="94" t="s">
        <v>115</v>
      </c>
      <c r="D14" s="94">
        <v>3</v>
      </c>
      <c r="E14" s="94">
        <v>4</v>
      </c>
      <c r="F14" s="94">
        <f t="shared" si="0"/>
        <v>12</v>
      </c>
      <c r="G14" s="94">
        <v>3</v>
      </c>
      <c r="H14" s="94" t="s">
        <v>140</v>
      </c>
      <c r="I14" s="87">
        <f t="shared" si="1"/>
        <v>4</v>
      </c>
      <c r="J14" s="155" t="s">
        <v>19</v>
      </c>
      <c r="K14" s="94" t="s">
        <v>465</v>
      </c>
      <c r="L14" s="94" t="s">
        <v>466</v>
      </c>
    </row>
    <row r="15" spans="1:12" ht="67.5" customHeight="1" x14ac:dyDescent="0.25">
      <c r="A15" s="153"/>
      <c r="B15" s="94" t="s">
        <v>114</v>
      </c>
      <c r="C15" s="94" t="s">
        <v>113</v>
      </c>
      <c r="D15" s="154">
        <v>3</v>
      </c>
      <c r="E15" s="94">
        <v>2</v>
      </c>
      <c r="F15" s="94">
        <f t="shared" si="0"/>
        <v>6</v>
      </c>
      <c r="G15" s="94">
        <v>3</v>
      </c>
      <c r="H15" s="94" t="s">
        <v>112</v>
      </c>
      <c r="I15" s="87">
        <f t="shared" si="1"/>
        <v>2</v>
      </c>
      <c r="J15" s="130" t="s">
        <v>24</v>
      </c>
      <c r="K15" s="94"/>
      <c r="L15" s="87"/>
    </row>
    <row r="17" spans="1:12" ht="30.5" x14ac:dyDescent="0.25">
      <c r="A17" s="51" t="s">
        <v>463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9" spans="1:12" x14ac:dyDescent="0.25">
      <c r="A19" s="42" t="s">
        <v>469</v>
      </c>
      <c r="B19" s="43"/>
      <c r="C19" s="43"/>
      <c r="D19" s="43"/>
      <c r="E19" s="43"/>
      <c r="F19" s="43"/>
      <c r="G19" s="43"/>
      <c r="H19" s="43"/>
      <c r="I19" s="43"/>
      <c r="J19" s="44"/>
      <c r="K19" s="37" t="s">
        <v>7</v>
      </c>
      <c r="L19" s="37"/>
    </row>
    <row r="20" spans="1:12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7"/>
      <c r="K20" s="28" t="s">
        <v>15</v>
      </c>
      <c r="L20" s="28" t="s">
        <v>41</v>
      </c>
    </row>
    <row r="21" spans="1:12" ht="46" x14ac:dyDescent="0.25">
      <c r="A21" s="48" t="s">
        <v>547</v>
      </c>
      <c r="B21" s="49"/>
      <c r="C21" s="49"/>
      <c r="D21" s="49"/>
      <c r="E21" s="49"/>
      <c r="F21" s="49"/>
      <c r="G21" s="49"/>
      <c r="H21" s="49"/>
      <c r="I21" s="49"/>
      <c r="J21" s="50"/>
      <c r="K21" s="94" t="s">
        <v>546</v>
      </c>
      <c r="L21" s="32" t="s">
        <v>548</v>
      </c>
    </row>
    <row r="22" spans="1:12" ht="46" x14ac:dyDescent="0.25">
      <c r="A22" s="48" t="s">
        <v>551</v>
      </c>
      <c r="B22" s="49"/>
      <c r="C22" s="49"/>
      <c r="D22" s="49"/>
      <c r="E22" s="49"/>
      <c r="F22" s="49"/>
      <c r="G22" s="49"/>
      <c r="H22" s="49"/>
      <c r="I22" s="49"/>
      <c r="J22" s="50"/>
      <c r="K22" s="94" t="s">
        <v>550</v>
      </c>
      <c r="L22" s="32" t="s">
        <v>549</v>
      </c>
    </row>
  </sheetData>
  <mergeCells count="17">
    <mergeCell ref="A17:L17"/>
    <mergeCell ref="A19:J20"/>
    <mergeCell ref="K19:L19"/>
    <mergeCell ref="A21:J21"/>
    <mergeCell ref="A22:J22"/>
    <mergeCell ref="G4:H4"/>
    <mergeCell ref="A14:A15"/>
    <mergeCell ref="I4:J4"/>
    <mergeCell ref="A6:A8"/>
    <mergeCell ref="A9:A13"/>
    <mergeCell ref="A1:L1"/>
    <mergeCell ref="A2:L2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scale="51" orientation="portrait" r:id="rId1"/>
  <headerFooter alignWithMargins="0">
    <oddFooter>&amp;CPage 5 sur 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9"/>
  <sheetViews>
    <sheetView topLeftCell="A20" zoomScale="50" zoomScaleNormal="50" zoomScaleSheetLayoutView="50" workbookViewId="0">
      <selection activeCell="A28" sqref="A28:J28"/>
    </sheetView>
  </sheetViews>
  <sheetFormatPr baseColWidth="10" defaultColWidth="9.81640625" defaultRowHeight="23" x14ac:dyDescent="0.25"/>
  <cols>
    <col min="1" max="1" width="28.453125" style="55" customWidth="1"/>
    <col min="2" max="2" width="33.26953125" style="55" customWidth="1"/>
    <col min="3" max="3" width="45.453125" style="55" customWidth="1"/>
    <col min="4" max="4" width="13" style="55" customWidth="1"/>
    <col min="5" max="5" width="13" style="97" customWidth="1"/>
    <col min="6" max="6" width="13" style="55" customWidth="1"/>
    <col min="7" max="7" width="15.7265625" style="55" customWidth="1"/>
    <col min="8" max="8" width="66.1796875" style="55" customWidth="1"/>
    <col min="9" max="9" width="15.1796875" style="55" customWidth="1"/>
    <col min="10" max="10" width="19.54296875" style="55" customWidth="1"/>
    <col min="11" max="11" width="57.7265625" style="55" customWidth="1"/>
    <col min="12" max="12" width="16.81640625" style="55" customWidth="1"/>
    <col min="13" max="16384" width="9.81640625" style="55"/>
  </cols>
  <sheetData>
    <row r="1" spans="1:12" ht="35" x14ac:dyDescent="0.25">
      <c r="A1" s="9" t="s">
        <v>292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80"/>
      <c r="B3" s="80"/>
      <c r="C3" s="80"/>
      <c r="D3" s="80"/>
      <c r="E3" s="80"/>
      <c r="F3" s="80"/>
    </row>
    <row r="4" spans="1:12" x14ac:dyDescent="0.25">
      <c r="A4" s="10" t="s">
        <v>1</v>
      </c>
      <c r="B4" s="10" t="s">
        <v>2</v>
      </c>
      <c r="C4" s="10" t="s">
        <v>3</v>
      </c>
      <c r="D4" s="53" t="s">
        <v>4</v>
      </c>
      <c r="E4" s="53"/>
      <c r="F4" s="53"/>
      <c r="G4" s="10" t="s">
        <v>5</v>
      </c>
      <c r="H4" s="10"/>
      <c r="I4" s="54" t="s">
        <v>6</v>
      </c>
      <c r="J4" s="54"/>
      <c r="K4" s="10" t="s">
        <v>7</v>
      </c>
      <c r="L4" s="10"/>
    </row>
    <row r="5" spans="1:12" ht="69" x14ac:dyDescent="0.25">
      <c r="A5" s="10"/>
      <c r="B5" s="10"/>
      <c r="C5" s="10"/>
      <c r="D5" s="56" t="s">
        <v>8</v>
      </c>
      <c r="E5" s="56" t="s">
        <v>9</v>
      </c>
      <c r="F5" s="56" t="s">
        <v>10</v>
      </c>
      <c r="G5" s="56" t="s">
        <v>11</v>
      </c>
      <c r="H5" s="56" t="s">
        <v>12</v>
      </c>
      <c r="I5" s="56" t="s">
        <v>13</v>
      </c>
      <c r="J5" s="56" t="s">
        <v>107</v>
      </c>
      <c r="K5" s="56" t="s">
        <v>15</v>
      </c>
      <c r="L5" s="56" t="s">
        <v>41</v>
      </c>
    </row>
    <row r="6" spans="1:12" ht="115" x14ac:dyDescent="0.25">
      <c r="A6" s="59" t="s">
        <v>293</v>
      </c>
      <c r="B6" s="59" t="s">
        <v>260</v>
      </c>
      <c r="C6" s="59" t="s">
        <v>294</v>
      </c>
      <c r="D6" s="59">
        <v>1</v>
      </c>
      <c r="E6" s="59">
        <v>4</v>
      </c>
      <c r="F6" s="59">
        <f>D6*E6</f>
        <v>4</v>
      </c>
      <c r="G6" s="59">
        <v>3</v>
      </c>
      <c r="H6" s="59" t="s">
        <v>552</v>
      </c>
      <c r="I6" s="59">
        <f>ROUNDUP(F6/G6,0)</f>
        <v>2</v>
      </c>
      <c r="J6" s="60" t="s">
        <v>24</v>
      </c>
      <c r="K6" s="59"/>
      <c r="L6" s="59"/>
    </row>
    <row r="7" spans="1:12" ht="92" x14ac:dyDescent="0.25">
      <c r="A7" s="62" t="s">
        <v>295</v>
      </c>
      <c r="B7" s="61" t="s">
        <v>238</v>
      </c>
      <c r="C7" s="61" t="s">
        <v>296</v>
      </c>
      <c r="D7" s="59">
        <v>3</v>
      </c>
      <c r="E7" s="59">
        <v>4</v>
      </c>
      <c r="F7" s="59">
        <f t="shared" ref="F7:F22" si="0">D7*E7</f>
        <v>12</v>
      </c>
      <c r="G7" s="59">
        <v>4</v>
      </c>
      <c r="H7" s="59" t="s">
        <v>441</v>
      </c>
      <c r="I7" s="59">
        <f t="shared" ref="I7:I22" si="1">ROUNDUP(F7/G7,0)</f>
        <v>3</v>
      </c>
      <c r="J7" s="60" t="s">
        <v>24</v>
      </c>
      <c r="K7" s="59"/>
      <c r="L7" s="59"/>
    </row>
    <row r="8" spans="1:12" ht="92" x14ac:dyDescent="0.25">
      <c r="A8" s="62"/>
      <c r="B8" s="59" t="s">
        <v>297</v>
      </c>
      <c r="C8" s="59" t="s">
        <v>298</v>
      </c>
      <c r="D8" s="59">
        <v>2</v>
      </c>
      <c r="E8" s="59">
        <v>2</v>
      </c>
      <c r="F8" s="59">
        <f t="shared" si="0"/>
        <v>4</v>
      </c>
      <c r="G8" s="59">
        <v>3</v>
      </c>
      <c r="H8" s="59" t="s">
        <v>441</v>
      </c>
      <c r="I8" s="59">
        <f t="shared" si="1"/>
        <v>2</v>
      </c>
      <c r="J8" s="60" t="s">
        <v>24</v>
      </c>
      <c r="K8" s="59"/>
      <c r="L8" s="59"/>
    </row>
    <row r="9" spans="1:12" ht="92" x14ac:dyDescent="0.25">
      <c r="A9" s="62"/>
      <c r="B9" s="59" t="s">
        <v>299</v>
      </c>
      <c r="C9" s="59" t="s">
        <v>300</v>
      </c>
      <c r="D9" s="59">
        <v>2</v>
      </c>
      <c r="E9" s="59">
        <v>4</v>
      </c>
      <c r="F9" s="59">
        <f t="shared" si="0"/>
        <v>8</v>
      </c>
      <c r="G9" s="59">
        <v>3</v>
      </c>
      <c r="H9" s="59" t="s">
        <v>441</v>
      </c>
      <c r="I9" s="59">
        <f t="shared" si="1"/>
        <v>3</v>
      </c>
      <c r="J9" s="60" t="s">
        <v>24</v>
      </c>
      <c r="K9" s="59"/>
      <c r="L9" s="59"/>
    </row>
    <row r="10" spans="1:12" ht="69" x14ac:dyDescent="0.25">
      <c r="A10" s="62"/>
      <c r="B10" s="59" t="s">
        <v>301</v>
      </c>
      <c r="C10" s="59" t="s">
        <v>302</v>
      </c>
      <c r="D10" s="59">
        <v>4</v>
      </c>
      <c r="E10" s="59">
        <v>2</v>
      </c>
      <c r="F10" s="59">
        <f t="shared" si="0"/>
        <v>8</v>
      </c>
      <c r="G10" s="59">
        <v>4</v>
      </c>
      <c r="H10" s="59" t="s">
        <v>303</v>
      </c>
      <c r="I10" s="59">
        <f t="shared" si="1"/>
        <v>2</v>
      </c>
      <c r="J10" s="60" t="s">
        <v>24</v>
      </c>
      <c r="K10" s="59"/>
      <c r="L10" s="59"/>
    </row>
    <row r="11" spans="1:12" ht="46" x14ac:dyDescent="0.25">
      <c r="A11" s="62" t="s">
        <v>304</v>
      </c>
      <c r="B11" s="61" t="s">
        <v>305</v>
      </c>
      <c r="C11" s="61" t="s">
        <v>306</v>
      </c>
      <c r="D11" s="59">
        <v>2</v>
      </c>
      <c r="E11" s="59">
        <v>4</v>
      </c>
      <c r="F11" s="59">
        <f t="shared" si="0"/>
        <v>8</v>
      </c>
      <c r="G11" s="59">
        <v>3</v>
      </c>
      <c r="H11" s="59" t="s">
        <v>553</v>
      </c>
      <c r="I11" s="59">
        <f t="shared" si="1"/>
        <v>3</v>
      </c>
      <c r="J11" s="156" t="s">
        <v>24</v>
      </c>
      <c r="K11" s="59"/>
      <c r="L11" s="59"/>
    </row>
    <row r="12" spans="1:12" ht="69" x14ac:dyDescent="0.25">
      <c r="A12" s="62"/>
      <c r="B12" s="61" t="s">
        <v>307</v>
      </c>
      <c r="C12" s="61" t="s">
        <v>308</v>
      </c>
      <c r="D12" s="59">
        <v>2</v>
      </c>
      <c r="E12" s="59">
        <v>4</v>
      </c>
      <c r="F12" s="59">
        <f t="shared" si="0"/>
        <v>8</v>
      </c>
      <c r="G12" s="59">
        <v>3</v>
      </c>
      <c r="H12" s="59" t="s">
        <v>553</v>
      </c>
      <c r="I12" s="59">
        <f t="shared" si="1"/>
        <v>3</v>
      </c>
      <c r="J12" s="156" t="s">
        <v>24</v>
      </c>
      <c r="K12" s="59"/>
      <c r="L12" s="59"/>
    </row>
    <row r="13" spans="1:12" ht="69" x14ac:dyDescent="0.25">
      <c r="A13" s="62"/>
      <c r="B13" s="61" t="s">
        <v>309</v>
      </c>
      <c r="C13" s="61" t="s">
        <v>308</v>
      </c>
      <c r="D13" s="59">
        <v>2</v>
      </c>
      <c r="E13" s="59">
        <v>4</v>
      </c>
      <c r="F13" s="59">
        <f t="shared" si="0"/>
        <v>8</v>
      </c>
      <c r="G13" s="59">
        <v>3</v>
      </c>
      <c r="H13" s="59" t="s">
        <v>553</v>
      </c>
      <c r="I13" s="59">
        <f t="shared" si="1"/>
        <v>3</v>
      </c>
      <c r="J13" s="156" t="s">
        <v>24</v>
      </c>
      <c r="K13" s="59"/>
      <c r="L13" s="59"/>
    </row>
    <row r="14" spans="1:12" ht="69" x14ac:dyDescent="0.25">
      <c r="A14" s="62"/>
      <c r="B14" s="61" t="s">
        <v>310</v>
      </c>
      <c r="C14" s="59" t="s">
        <v>308</v>
      </c>
      <c r="D14" s="59">
        <v>1</v>
      </c>
      <c r="E14" s="59">
        <v>4</v>
      </c>
      <c r="F14" s="59">
        <f t="shared" si="0"/>
        <v>4</v>
      </c>
      <c r="G14" s="59">
        <v>3</v>
      </c>
      <c r="H14" s="59" t="s">
        <v>553</v>
      </c>
      <c r="I14" s="59">
        <f t="shared" si="1"/>
        <v>2</v>
      </c>
      <c r="J14" s="156" t="s">
        <v>24</v>
      </c>
      <c r="K14" s="59"/>
      <c r="L14" s="59"/>
    </row>
    <row r="15" spans="1:12" ht="92" x14ac:dyDescent="0.25">
      <c r="A15" s="62" t="s">
        <v>311</v>
      </c>
      <c r="B15" s="59" t="s">
        <v>418</v>
      </c>
      <c r="C15" s="59" t="s">
        <v>298</v>
      </c>
      <c r="D15" s="59">
        <v>1</v>
      </c>
      <c r="E15" s="59">
        <v>4</v>
      </c>
      <c r="F15" s="59">
        <f t="shared" si="0"/>
        <v>4</v>
      </c>
      <c r="G15" s="59">
        <v>2</v>
      </c>
      <c r="H15" s="59" t="s">
        <v>312</v>
      </c>
      <c r="I15" s="59">
        <f t="shared" si="1"/>
        <v>2</v>
      </c>
      <c r="J15" s="60" t="s">
        <v>24</v>
      </c>
      <c r="K15" s="61"/>
      <c r="L15" s="61"/>
    </row>
    <row r="16" spans="1:12" ht="92" x14ac:dyDescent="0.25">
      <c r="A16" s="62"/>
      <c r="B16" s="59" t="s">
        <v>419</v>
      </c>
      <c r="C16" s="59" t="s">
        <v>298</v>
      </c>
      <c r="D16" s="59">
        <v>3</v>
      </c>
      <c r="E16" s="59">
        <v>4</v>
      </c>
      <c r="F16" s="59">
        <f t="shared" si="0"/>
        <v>12</v>
      </c>
      <c r="G16" s="59">
        <v>4</v>
      </c>
      <c r="H16" s="59" t="s">
        <v>313</v>
      </c>
      <c r="I16" s="59">
        <f t="shared" si="1"/>
        <v>3</v>
      </c>
      <c r="J16" s="60" t="s">
        <v>19</v>
      </c>
      <c r="K16" s="59"/>
      <c r="L16" s="59"/>
    </row>
    <row r="17" spans="1:12" ht="92" x14ac:dyDescent="0.25">
      <c r="A17" s="62" t="s">
        <v>314</v>
      </c>
      <c r="B17" s="61" t="s">
        <v>315</v>
      </c>
      <c r="C17" s="59" t="s">
        <v>316</v>
      </c>
      <c r="D17" s="59">
        <v>2</v>
      </c>
      <c r="E17" s="59">
        <v>4</v>
      </c>
      <c r="F17" s="59">
        <f t="shared" si="0"/>
        <v>8</v>
      </c>
      <c r="G17" s="59">
        <v>3</v>
      </c>
      <c r="H17" s="59" t="s">
        <v>317</v>
      </c>
      <c r="I17" s="59">
        <f t="shared" si="1"/>
        <v>3</v>
      </c>
      <c r="J17" s="60" t="s">
        <v>24</v>
      </c>
      <c r="K17" s="59"/>
      <c r="L17" s="59"/>
    </row>
    <row r="18" spans="1:12" ht="69" x14ac:dyDescent="0.25">
      <c r="A18" s="62"/>
      <c r="B18" s="59" t="s">
        <v>318</v>
      </c>
      <c r="C18" s="59" t="s">
        <v>319</v>
      </c>
      <c r="D18" s="59">
        <v>2</v>
      </c>
      <c r="E18" s="59">
        <v>4</v>
      </c>
      <c r="F18" s="59">
        <f t="shared" si="0"/>
        <v>8</v>
      </c>
      <c r="G18" s="59">
        <v>3</v>
      </c>
      <c r="H18" s="59" t="s">
        <v>320</v>
      </c>
      <c r="I18" s="59">
        <f t="shared" si="1"/>
        <v>3</v>
      </c>
      <c r="J18" s="60" t="s">
        <v>24</v>
      </c>
      <c r="K18" s="61"/>
      <c r="L18" s="59"/>
    </row>
    <row r="19" spans="1:12" ht="92" x14ac:dyDescent="0.25">
      <c r="A19" s="62"/>
      <c r="B19" s="59" t="s">
        <v>321</v>
      </c>
      <c r="C19" s="59" t="s">
        <v>322</v>
      </c>
      <c r="D19" s="59">
        <v>4</v>
      </c>
      <c r="E19" s="59">
        <v>4</v>
      </c>
      <c r="F19" s="59">
        <f t="shared" si="0"/>
        <v>16</v>
      </c>
      <c r="G19" s="59">
        <v>3</v>
      </c>
      <c r="H19" s="59" t="s">
        <v>317</v>
      </c>
      <c r="I19" s="59">
        <f t="shared" si="1"/>
        <v>6</v>
      </c>
      <c r="J19" s="63" t="s">
        <v>19</v>
      </c>
      <c r="K19" s="59" t="s">
        <v>555</v>
      </c>
      <c r="L19" s="59" t="s">
        <v>554</v>
      </c>
    </row>
    <row r="20" spans="1:12" ht="92" x14ac:dyDescent="0.25">
      <c r="A20" s="62"/>
      <c r="B20" s="59" t="s">
        <v>323</v>
      </c>
      <c r="C20" s="59" t="s">
        <v>324</v>
      </c>
      <c r="D20" s="59">
        <v>2</v>
      </c>
      <c r="E20" s="59">
        <v>2</v>
      </c>
      <c r="F20" s="59">
        <f t="shared" si="0"/>
        <v>4</v>
      </c>
      <c r="G20" s="59">
        <v>3</v>
      </c>
      <c r="H20" s="59" t="s">
        <v>332</v>
      </c>
      <c r="I20" s="59">
        <f t="shared" si="1"/>
        <v>2</v>
      </c>
      <c r="J20" s="60" t="s">
        <v>24</v>
      </c>
      <c r="K20" s="61"/>
      <c r="L20" s="59"/>
    </row>
    <row r="21" spans="1:12" ht="69" x14ac:dyDescent="0.25">
      <c r="A21" s="62" t="s">
        <v>325</v>
      </c>
      <c r="B21" s="59" t="s">
        <v>326</v>
      </c>
      <c r="C21" s="59" t="s">
        <v>327</v>
      </c>
      <c r="D21" s="98">
        <v>1</v>
      </c>
      <c r="E21" s="59">
        <v>4</v>
      </c>
      <c r="F21" s="59">
        <f t="shared" si="0"/>
        <v>4</v>
      </c>
      <c r="G21" s="59">
        <v>3</v>
      </c>
      <c r="H21" s="59" t="s">
        <v>328</v>
      </c>
      <c r="I21" s="59">
        <f t="shared" si="1"/>
        <v>2</v>
      </c>
      <c r="J21" s="60" t="s">
        <v>24</v>
      </c>
      <c r="K21" s="59"/>
      <c r="L21" s="59"/>
    </row>
    <row r="22" spans="1:12" ht="46" x14ac:dyDescent="0.25">
      <c r="A22" s="62"/>
      <c r="B22" s="59" t="s">
        <v>329</v>
      </c>
      <c r="C22" s="59" t="s">
        <v>330</v>
      </c>
      <c r="D22" s="59">
        <v>1</v>
      </c>
      <c r="E22" s="59">
        <v>4</v>
      </c>
      <c r="F22" s="59">
        <f t="shared" si="0"/>
        <v>4</v>
      </c>
      <c r="G22" s="59">
        <v>3</v>
      </c>
      <c r="H22" s="59" t="s">
        <v>331</v>
      </c>
      <c r="I22" s="59">
        <f t="shared" si="1"/>
        <v>2</v>
      </c>
      <c r="J22" s="60" t="s">
        <v>24</v>
      </c>
      <c r="K22" s="59"/>
      <c r="L22" s="59"/>
    </row>
    <row r="24" spans="1:12" ht="30.5" x14ac:dyDescent="0.25">
      <c r="A24" s="51" t="s">
        <v>463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  <row r="26" spans="1:12" x14ac:dyDescent="0.25">
      <c r="A26" s="42" t="s">
        <v>469</v>
      </c>
      <c r="B26" s="43"/>
      <c r="C26" s="43"/>
      <c r="D26" s="43"/>
      <c r="E26" s="43"/>
      <c r="F26" s="43"/>
      <c r="G26" s="43"/>
      <c r="H26" s="43"/>
      <c r="I26" s="43"/>
      <c r="J26" s="44"/>
      <c r="K26" s="37" t="s">
        <v>7</v>
      </c>
      <c r="L26" s="37"/>
    </row>
    <row r="27" spans="1:12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7"/>
      <c r="K27" s="28" t="s">
        <v>15</v>
      </c>
      <c r="L27" s="28" t="s">
        <v>41</v>
      </c>
    </row>
    <row r="28" spans="1:12" x14ac:dyDescent="0.25">
      <c r="A28" s="48"/>
      <c r="B28" s="49"/>
      <c r="C28" s="49"/>
      <c r="D28" s="49"/>
      <c r="E28" s="49"/>
      <c r="F28" s="49"/>
      <c r="G28" s="49"/>
      <c r="H28" s="49"/>
      <c r="I28" s="49"/>
      <c r="J28" s="50"/>
      <c r="K28" s="94"/>
      <c r="L28" s="32"/>
    </row>
    <row r="29" spans="1:12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50"/>
      <c r="K29" s="94"/>
      <c r="L29" s="32"/>
    </row>
  </sheetData>
  <mergeCells count="20">
    <mergeCell ref="A24:L24"/>
    <mergeCell ref="A26:J27"/>
    <mergeCell ref="K26:L26"/>
    <mergeCell ref="A28:J28"/>
    <mergeCell ref="A29:J29"/>
    <mergeCell ref="A3:F3"/>
    <mergeCell ref="A4:A5"/>
    <mergeCell ref="B4:B5"/>
    <mergeCell ref="C4:C5"/>
    <mergeCell ref="D4:F4"/>
    <mergeCell ref="A1:L1"/>
    <mergeCell ref="A2:L2"/>
    <mergeCell ref="A21:A22"/>
    <mergeCell ref="I4:J4"/>
    <mergeCell ref="K4:L4"/>
    <mergeCell ref="A7:A10"/>
    <mergeCell ref="A11:A14"/>
    <mergeCell ref="A15:A16"/>
    <mergeCell ref="A17:A20"/>
    <mergeCell ref="G4:H4"/>
  </mergeCells>
  <printOptions horizontalCentered="1"/>
  <pageMargins left="0.16" right="0.24000000000000002" top="0.16" bottom="0.47" header="0.16" footer="0.2"/>
  <pageSetup paperSize="9" scale="40" orientation="landscape" r:id="rId1"/>
  <headerFooter alignWithMargins="0">
    <oddFooter>&amp;CPage 5 sur 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5F198-F39C-41A8-9467-EE9D77FDF12C}">
  <sheetPr>
    <pageSetUpPr fitToPage="1"/>
  </sheetPr>
  <dimension ref="A1:L19"/>
  <sheetViews>
    <sheetView topLeftCell="A11" zoomScale="48" zoomScaleNormal="48" zoomScaleSheetLayoutView="100" workbookViewId="0">
      <selection activeCell="A19" sqref="A19:L19"/>
    </sheetView>
  </sheetViews>
  <sheetFormatPr baseColWidth="10" defaultColWidth="9.81640625" defaultRowHeight="23" x14ac:dyDescent="0.25"/>
  <cols>
    <col min="1" max="1" width="23.1796875" style="38" customWidth="1"/>
    <col min="2" max="2" width="36.54296875" style="38" customWidth="1"/>
    <col min="3" max="3" width="48.81640625" style="38" customWidth="1"/>
    <col min="4" max="4" width="14.36328125" style="38" customWidth="1"/>
    <col min="5" max="5" width="14.36328125" style="39" customWidth="1"/>
    <col min="6" max="6" width="14.36328125" style="38" customWidth="1"/>
    <col min="7" max="7" width="13.81640625" style="38" customWidth="1"/>
    <col min="8" max="8" width="47.54296875" style="38" customWidth="1"/>
    <col min="9" max="9" width="19.54296875" style="38" customWidth="1"/>
    <col min="10" max="10" width="20.26953125" style="38" customWidth="1"/>
    <col min="11" max="11" width="67.453125" style="38" customWidth="1"/>
    <col min="12" max="12" width="18.26953125" style="38" customWidth="1"/>
    <col min="13" max="16384" width="9.81640625" style="38"/>
  </cols>
  <sheetData>
    <row r="1" spans="1:12" ht="35" customHeight="1" x14ac:dyDescent="0.25">
      <c r="A1" s="9" t="s">
        <v>291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2" x14ac:dyDescent="0.25">
      <c r="A4" s="52" t="s">
        <v>1</v>
      </c>
      <c r="B4" s="52" t="s">
        <v>2</v>
      </c>
      <c r="C4" s="52" t="s">
        <v>3</v>
      </c>
      <c r="D4" s="26" t="s">
        <v>4</v>
      </c>
      <c r="E4" s="26"/>
      <c r="F4" s="26"/>
      <c r="G4" s="8" t="s">
        <v>5</v>
      </c>
      <c r="H4" s="8"/>
      <c r="I4" s="27" t="s">
        <v>6</v>
      </c>
      <c r="J4" s="27"/>
      <c r="K4" s="8" t="s">
        <v>7</v>
      </c>
      <c r="L4" s="8"/>
    </row>
    <row r="5" spans="1:12" s="40" customFormat="1" ht="69" x14ac:dyDescent="0.25">
      <c r="A5" s="52"/>
      <c r="B5" s="52"/>
      <c r="C5" s="52"/>
      <c r="D5" s="28" t="s">
        <v>8</v>
      </c>
      <c r="E5" s="28" t="s">
        <v>9</v>
      </c>
      <c r="F5" s="28" t="s">
        <v>10</v>
      </c>
      <c r="G5" s="28" t="s">
        <v>11</v>
      </c>
      <c r="H5" s="28" t="s">
        <v>12</v>
      </c>
      <c r="I5" s="29" t="s">
        <v>13</v>
      </c>
      <c r="J5" s="28" t="s">
        <v>14</v>
      </c>
      <c r="K5" s="28" t="s">
        <v>15</v>
      </c>
      <c r="L5" s="28" t="s">
        <v>41</v>
      </c>
    </row>
    <row r="6" spans="1:12" ht="69" x14ac:dyDescent="0.25">
      <c r="A6" s="30" t="s">
        <v>290</v>
      </c>
      <c r="B6" s="31" t="s">
        <v>407</v>
      </c>
      <c r="C6" s="32" t="s">
        <v>289</v>
      </c>
      <c r="D6" s="32">
        <v>2</v>
      </c>
      <c r="E6" s="32">
        <v>2</v>
      </c>
      <c r="F6" s="32">
        <f t="shared" ref="F6:F12" si="0">+D6*E6</f>
        <v>4</v>
      </c>
      <c r="G6" s="32">
        <v>2</v>
      </c>
      <c r="H6" s="32" t="s">
        <v>427</v>
      </c>
      <c r="I6" s="33">
        <f t="shared" ref="I6:I11" si="1">+F6/G6</f>
        <v>2</v>
      </c>
      <c r="J6" s="34" t="s">
        <v>24</v>
      </c>
      <c r="K6" s="32"/>
      <c r="L6" s="32"/>
    </row>
    <row r="7" spans="1:12" ht="46" x14ac:dyDescent="0.25">
      <c r="A7" s="30"/>
      <c r="B7" s="31" t="s">
        <v>288</v>
      </c>
      <c r="C7" s="32" t="s">
        <v>287</v>
      </c>
      <c r="D7" s="32">
        <v>1</v>
      </c>
      <c r="E7" s="32">
        <v>3</v>
      </c>
      <c r="F7" s="32">
        <f t="shared" si="0"/>
        <v>3</v>
      </c>
      <c r="G7" s="32">
        <v>3</v>
      </c>
      <c r="H7" s="32" t="s">
        <v>286</v>
      </c>
      <c r="I7" s="33">
        <f t="shared" si="1"/>
        <v>1</v>
      </c>
      <c r="J7" s="34" t="s">
        <v>24</v>
      </c>
      <c r="K7" s="32"/>
      <c r="L7" s="32"/>
    </row>
    <row r="8" spans="1:12" ht="69" x14ac:dyDescent="0.25">
      <c r="A8" s="30"/>
      <c r="B8" s="31" t="s">
        <v>285</v>
      </c>
      <c r="C8" s="32" t="s">
        <v>284</v>
      </c>
      <c r="D8" s="32">
        <v>3</v>
      </c>
      <c r="E8" s="32">
        <v>3</v>
      </c>
      <c r="F8" s="32">
        <f t="shared" si="0"/>
        <v>9</v>
      </c>
      <c r="G8" s="32">
        <v>3</v>
      </c>
      <c r="H8" s="32" t="s">
        <v>428</v>
      </c>
      <c r="I8" s="33">
        <f t="shared" si="1"/>
        <v>3</v>
      </c>
      <c r="J8" s="34" t="s">
        <v>24</v>
      </c>
      <c r="K8" s="32"/>
      <c r="L8" s="32"/>
    </row>
    <row r="9" spans="1:12" ht="207" x14ac:dyDescent="0.25">
      <c r="A9" s="30"/>
      <c r="B9" s="31" t="s">
        <v>283</v>
      </c>
      <c r="C9" s="32" t="s">
        <v>424</v>
      </c>
      <c r="D9" s="32">
        <v>4</v>
      </c>
      <c r="E9" s="32">
        <v>3</v>
      </c>
      <c r="F9" s="32">
        <f t="shared" si="0"/>
        <v>12</v>
      </c>
      <c r="G9" s="32">
        <v>3</v>
      </c>
      <c r="H9" s="32" t="s">
        <v>464</v>
      </c>
      <c r="I9" s="33">
        <f t="shared" si="1"/>
        <v>4</v>
      </c>
      <c r="J9" s="41" t="s">
        <v>19</v>
      </c>
      <c r="K9" s="32" t="s">
        <v>468</v>
      </c>
      <c r="L9" s="32" t="s">
        <v>467</v>
      </c>
    </row>
    <row r="10" spans="1:12" ht="115" x14ac:dyDescent="0.25">
      <c r="A10" s="30"/>
      <c r="B10" s="31" t="s">
        <v>282</v>
      </c>
      <c r="C10" s="32" t="s">
        <v>281</v>
      </c>
      <c r="D10" s="32">
        <v>3</v>
      </c>
      <c r="E10" s="35">
        <v>4</v>
      </c>
      <c r="F10" s="32">
        <f t="shared" si="0"/>
        <v>12</v>
      </c>
      <c r="G10" s="32">
        <v>3</v>
      </c>
      <c r="H10" s="32" t="s">
        <v>429</v>
      </c>
      <c r="I10" s="36">
        <f t="shared" si="1"/>
        <v>4</v>
      </c>
      <c r="J10" s="41" t="s">
        <v>19</v>
      </c>
      <c r="K10" s="32" t="s">
        <v>465</v>
      </c>
      <c r="L10" s="32" t="s">
        <v>466</v>
      </c>
    </row>
    <row r="11" spans="1:12" ht="69" x14ac:dyDescent="0.25">
      <c r="A11" s="30"/>
      <c r="B11" s="31" t="s">
        <v>408</v>
      </c>
      <c r="C11" s="32" t="s">
        <v>280</v>
      </c>
      <c r="D11" s="32">
        <v>3</v>
      </c>
      <c r="E11" s="32">
        <v>2</v>
      </c>
      <c r="F11" s="32">
        <f t="shared" si="0"/>
        <v>6</v>
      </c>
      <c r="G11" s="32">
        <v>3</v>
      </c>
      <c r="H11" s="32" t="s">
        <v>430</v>
      </c>
      <c r="I11" s="33">
        <f t="shared" si="1"/>
        <v>2</v>
      </c>
      <c r="J11" s="34" t="s">
        <v>24</v>
      </c>
      <c r="K11" s="32"/>
      <c r="L11" s="32"/>
    </row>
    <row r="12" spans="1:12" ht="115" x14ac:dyDescent="0.25">
      <c r="A12" s="30"/>
      <c r="B12" s="31" t="s">
        <v>279</v>
      </c>
      <c r="C12" s="32" t="s">
        <v>278</v>
      </c>
      <c r="D12" s="32">
        <v>1</v>
      </c>
      <c r="E12" s="32">
        <v>3</v>
      </c>
      <c r="F12" s="32">
        <f t="shared" si="0"/>
        <v>3</v>
      </c>
      <c r="G12" s="32">
        <v>2</v>
      </c>
      <c r="H12" s="32" t="s">
        <v>277</v>
      </c>
      <c r="I12" s="33">
        <v>2</v>
      </c>
      <c r="J12" s="34" t="s">
        <v>24</v>
      </c>
      <c r="K12" s="32"/>
      <c r="L12" s="32"/>
    </row>
    <row r="14" spans="1:12" ht="40.5" customHeight="1" x14ac:dyDescent="0.25">
      <c r="A14" s="51" t="s">
        <v>463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</row>
    <row r="16" spans="1:12" x14ac:dyDescent="0.25">
      <c r="A16" s="42" t="s">
        <v>469</v>
      </c>
      <c r="B16" s="43"/>
      <c r="C16" s="43"/>
      <c r="D16" s="43"/>
      <c r="E16" s="43"/>
      <c r="F16" s="43"/>
      <c r="G16" s="43"/>
      <c r="H16" s="43"/>
      <c r="I16" s="43"/>
      <c r="J16" s="44"/>
      <c r="K16" s="37" t="s">
        <v>7</v>
      </c>
      <c r="L16" s="37"/>
    </row>
    <row r="17" spans="1:12" x14ac:dyDescent="0.25">
      <c r="A17" s="45"/>
      <c r="B17" s="46"/>
      <c r="C17" s="46"/>
      <c r="D17" s="46"/>
      <c r="E17" s="46"/>
      <c r="F17" s="46"/>
      <c r="G17" s="46"/>
      <c r="H17" s="46"/>
      <c r="I17" s="46"/>
      <c r="J17" s="47"/>
      <c r="K17" s="28" t="s">
        <v>15</v>
      </c>
      <c r="L17" s="28" t="s">
        <v>41</v>
      </c>
    </row>
    <row r="18" spans="1:12" ht="69" customHeight="1" x14ac:dyDescent="0.25">
      <c r="A18" s="48" t="s">
        <v>470</v>
      </c>
      <c r="B18" s="49"/>
      <c r="C18" s="49"/>
      <c r="D18" s="49"/>
      <c r="E18" s="49"/>
      <c r="F18" s="49"/>
      <c r="G18" s="49"/>
      <c r="H18" s="49"/>
      <c r="I18" s="49"/>
      <c r="J18" s="50"/>
      <c r="K18" s="32" t="s">
        <v>474</v>
      </c>
      <c r="L18" s="32" t="s">
        <v>475</v>
      </c>
    </row>
    <row r="19" spans="1:12" ht="48" customHeight="1" x14ac:dyDescent="0.25">
      <c r="A19" s="48" t="s">
        <v>471</v>
      </c>
      <c r="B19" s="49"/>
      <c r="C19" s="49"/>
      <c r="D19" s="49"/>
      <c r="E19" s="49"/>
      <c r="F19" s="49"/>
      <c r="G19" s="49"/>
      <c r="H19" s="49"/>
      <c r="I19" s="49"/>
      <c r="J19" s="50"/>
      <c r="K19" s="32" t="s">
        <v>472</v>
      </c>
      <c r="L19" s="32" t="s">
        <v>473</v>
      </c>
    </row>
  </sheetData>
  <mergeCells count="15">
    <mergeCell ref="A16:J17"/>
    <mergeCell ref="A18:J18"/>
    <mergeCell ref="A19:J19"/>
    <mergeCell ref="A1:L1"/>
    <mergeCell ref="A2:L2"/>
    <mergeCell ref="A14:L14"/>
    <mergeCell ref="K16:L16"/>
    <mergeCell ref="A6:A12"/>
    <mergeCell ref="I4:J4"/>
    <mergeCell ref="K4:L4"/>
    <mergeCell ref="A4:A5"/>
    <mergeCell ref="B4:B5"/>
    <mergeCell ref="C4:C5"/>
    <mergeCell ref="D4:F4"/>
    <mergeCell ref="G4:H4"/>
  </mergeCells>
  <printOptions horizontalCentered="1"/>
  <pageMargins left="0.16" right="0.24000000000000002" top="0.16" bottom="0.47" header="0.16" footer="0.2"/>
  <headerFooter alignWithMargins="0">
    <oddFooter>&amp;CPage 5 sur 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1"/>
  <sheetViews>
    <sheetView topLeftCell="A12" zoomScale="48" zoomScaleNormal="48" zoomScaleSheetLayoutView="100" workbookViewId="0">
      <selection activeCell="B23" sqref="B23"/>
    </sheetView>
  </sheetViews>
  <sheetFormatPr baseColWidth="10" defaultColWidth="9.81640625" defaultRowHeight="20" x14ac:dyDescent="0.25"/>
  <cols>
    <col min="1" max="1" width="64.26953125" style="6" customWidth="1"/>
    <col min="2" max="2" width="44.1796875" style="6" customWidth="1"/>
    <col min="3" max="3" width="40.08984375" style="6" customWidth="1"/>
    <col min="4" max="4" width="14.453125" style="6" customWidth="1"/>
    <col min="5" max="5" width="10.26953125" style="7" customWidth="1"/>
    <col min="6" max="6" width="11.7265625" style="6" customWidth="1"/>
    <col min="7" max="7" width="15.7265625" style="6" customWidth="1"/>
    <col min="8" max="8" width="53.36328125" style="6" customWidth="1"/>
    <col min="9" max="9" width="15.1796875" style="6" customWidth="1"/>
    <col min="10" max="10" width="15.81640625" style="6" customWidth="1"/>
    <col min="11" max="11" width="78.54296875" style="6" customWidth="1"/>
    <col min="12" max="12" width="18.81640625" style="6" customWidth="1"/>
    <col min="13" max="16384" width="9.81640625" style="6"/>
  </cols>
  <sheetData>
    <row r="1" spans="1:12" ht="35" x14ac:dyDescent="0.25">
      <c r="A1" s="9" t="s">
        <v>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2" s="55" customFormat="1" ht="23" x14ac:dyDescent="0.25">
      <c r="A4" s="10" t="s">
        <v>1</v>
      </c>
      <c r="B4" s="10" t="s">
        <v>2</v>
      </c>
      <c r="C4" s="10" t="s">
        <v>3</v>
      </c>
      <c r="D4" s="53" t="s">
        <v>4</v>
      </c>
      <c r="E4" s="53"/>
      <c r="F4" s="53"/>
      <c r="G4" s="10" t="s">
        <v>5</v>
      </c>
      <c r="H4" s="10"/>
      <c r="I4" s="54" t="s">
        <v>6</v>
      </c>
      <c r="J4" s="54"/>
      <c r="K4" s="10" t="s">
        <v>7</v>
      </c>
      <c r="L4" s="10"/>
    </row>
    <row r="5" spans="1:12" s="55" customFormat="1" ht="69" x14ac:dyDescent="0.25">
      <c r="A5" s="10"/>
      <c r="B5" s="10"/>
      <c r="C5" s="10"/>
      <c r="D5" s="56" t="s">
        <v>8</v>
      </c>
      <c r="E5" s="56" t="s">
        <v>9</v>
      </c>
      <c r="F5" s="56" t="s">
        <v>10</v>
      </c>
      <c r="G5" s="56" t="s">
        <v>11</v>
      </c>
      <c r="H5" s="56" t="s">
        <v>12</v>
      </c>
      <c r="I5" s="57" t="s">
        <v>13</v>
      </c>
      <c r="J5" s="56" t="s">
        <v>14</v>
      </c>
      <c r="K5" s="56" t="s">
        <v>15</v>
      </c>
      <c r="L5" s="58" t="s">
        <v>41</v>
      </c>
    </row>
    <row r="6" spans="1:12" s="55" customFormat="1" ht="69" x14ac:dyDescent="0.25">
      <c r="A6" s="59" t="s">
        <v>81</v>
      </c>
      <c r="B6" s="59" t="s">
        <v>405</v>
      </c>
      <c r="C6" s="59" t="s">
        <v>80</v>
      </c>
      <c r="D6" s="59">
        <v>2</v>
      </c>
      <c r="E6" s="59">
        <v>3</v>
      </c>
      <c r="F6" s="59">
        <f t="shared" ref="F6:F14" si="0">+D6*E6</f>
        <v>6</v>
      </c>
      <c r="G6" s="59">
        <v>3</v>
      </c>
      <c r="H6" s="59" t="s">
        <v>450</v>
      </c>
      <c r="I6" s="59">
        <f t="shared" ref="I6:I14" si="1">ROUNDUP(F6/G6,0)</f>
        <v>2</v>
      </c>
      <c r="J6" s="60" t="s">
        <v>24</v>
      </c>
      <c r="K6" s="59"/>
      <c r="L6" s="59"/>
    </row>
    <row r="7" spans="1:12" s="55" customFormat="1" ht="46" x14ac:dyDescent="0.25">
      <c r="A7" s="59" t="s">
        <v>79</v>
      </c>
      <c r="B7" s="59" t="s">
        <v>78</v>
      </c>
      <c r="C7" s="59" t="s">
        <v>77</v>
      </c>
      <c r="D7" s="59">
        <v>1</v>
      </c>
      <c r="E7" s="59">
        <v>3</v>
      </c>
      <c r="F7" s="59">
        <f t="shared" si="0"/>
        <v>3</v>
      </c>
      <c r="G7" s="59">
        <v>2</v>
      </c>
      <c r="H7" s="61" t="s">
        <v>476</v>
      </c>
      <c r="I7" s="59">
        <f t="shared" si="1"/>
        <v>2</v>
      </c>
      <c r="J7" s="60" t="s">
        <v>24</v>
      </c>
      <c r="K7" s="59"/>
      <c r="L7" s="59"/>
    </row>
    <row r="8" spans="1:12" s="55" customFormat="1" ht="46" x14ac:dyDescent="0.25">
      <c r="A8" s="62"/>
      <c r="B8" s="59" t="s">
        <v>410</v>
      </c>
      <c r="C8" s="59" t="s">
        <v>75</v>
      </c>
      <c r="D8" s="59">
        <v>2</v>
      </c>
      <c r="E8" s="59">
        <v>3</v>
      </c>
      <c r="F8" s="59">
        <f t="shared" si="0"/>
        <v>6</v>
      </c>
      <c r="G8" s="59">
        <v>2</v>
      </c>
      <c r="H8" s="59" t="s">
        <v>451</v>
      </c>
      <c r="I8" s="59">
        <f t="shared" si="1"/>
        <v>3</v>
      </c>
      <c r="J8" s="60" t="s">
        <v>24</v>
      </c>
      <c r="K8" s="59"/>
      <c r="L8" s="59"/>
    </row>
    <row r="9" spans="1:12" s="55" customFormat="1" ht="46" x14ac:dyDescent="0.25">
      <c r="A9" s="62"/>
      <c r="B9" s="59" t="s">
        <v>409</v>
      </c>
      <c r="C9" s="59" t="s">
        <v>75</v>
      </c>
      <c r="D9" s="59">
        <v>1</v>
      </c>
      <c r="E9" s="59">
        <v>3</v>
      </c>
      <c r="F9" s="59">
        <f t="shared" si="0"/>
        <v>3</v>
      </c>
      <c r="G9" s="59">
        <v>3</v>
      </c>
      <c r="H9" s="59" t="s">
        <v>477</v>
      </c>
      <c r="I9" s="59">
        <f t="shared" si="1"/>
        <v>1</v>
      </c>
      <c r="J9" s="60" t="s">
        <v>24</v>
      </c>
      <c r="K9" s="59"/>
      <c r="L9" s="59"/>
    </row>
    <row r="10" spans="1:12" s="55" customFormat="1" ht="69" x14ac:dyDescent="0.25">
      <c r="A10" s="59" t="s">
        <v>76</v>
      </c>
      <c r="B10" s="59" t="s">
        <v>406</v>
      </c>
      <c r="C10" s="59" t="s">
        <v>75</v>
      </c>
      <c r="D10" s="59">
        <v>3</v>
      </c>
      <c r="E10" s="59">
        <v>3</v>
      </c>
      <c r="F10" s="59">
        <f t="shared" si="0"/>
        <v>9</v>
      </c>
      <c r="G10" s="59">
        <v>2</v>
      </c>
      <c r="H10" s="59" t="s">
        <v>478</v>
      </c>
      <c r="I10" s="59">
        <f t="shared" si="1"/>
        <v>5</v>
      </c>
      <c r="J10" s="63" t="s">
        <v>19</v>
      </c>
      <c r="K10" s="59" t="s">
        <v>480</v>
      </c>
      <c r="L10" s="64" t="s">
        <v>479</v>
      </c>
    </row>
    <row r="11" spans="1:12" s="55" customFormat="1" ht="69" x14ac:dyDescent="0.25">
      <c r="A11" s="59" t="s">
        <v>74</v>
      </c>
      <c r="B11" s="59" t="s">
        <v>73</v>
      </c>
      <c r="C11" s="59" t="s">
        <v>72</v>
      </c>
      <c r="D11" s="59">
        <v>3</v>
      </c>
      <c r="E11" s="59">
        <v>3</v>
      </c>
      <c r="F11" s="59">
        <f t="shared" si="0"/>
        <v>9</v>
      </c>
      <c r="G11" s="59">
        <v>2</v>
      </c>
      <c r="H11" s="59" t="s">
        <v>452</v>
      </c>
      <c r="I11" s="59">
        <f t="shared" si="1"/>
        <v>5</v>
      </c>
      <c r="J11" s="63" t="s">
        <v>19</v>
      </c>
      <c r="K11" s="59" t="s">
        <v>481</v>
      </c>
      <c r="L11" s="64" t="s">
        <v>482</v>
      </c>
    </row>
    <row r="12" spans="1:12" s="55" customFormat="1" ht="46" x14ac:dyDescent="0.25">
      <c r="A12" s="62" t="s">
        <v>71</v>
      </c>
      <c r="B12" s="59" t="s">
        <v>437</v>
      </c>
      <c r="C12" s="62" t="s">
        <v>483</v>
      </c>
      <c r="D12" s="59">
        <v>2</v>
      </c>
      <c r="E12" s="59">
        <v>3</v>
      </c>
      <c r="F12" s="59">
        <f t="shared" si="0"/>
        <v>6</v>
      </c>
      <c r="G12" s="59">
        <v>3</v>
      </c>
      <c r="H12" s="59" t="s">
        <v>70</v>
      </c>
      <c r="I12" s="59">
        <f t="shared" si="1"/>
        <v>2</v>
      </c>
      <c r="J12" s="60" t="s">
        <v>24</v>
      </c>
      <c r="K12" s="59"/>
      <c r="L12" s="59"/>
    </row>
    <row r="13" spans="1:12" s="55" customFormat="1" ht="92" x14ac:dyDescent="0.25">
      <c r="A13" s="62"/>
      <c r="B13" s="62" t="s">
        <v>69</v>
      </c>
      <c r="C13" s="62"/>
      <c r="D13" s="59">
        <v>2</v>
      </c>
      <c r="E13" s="59">
        <v>3</v>
      </c>
      <c r="F13" s="59">
        <f t="shared" si="0"/>
        <v>6</v>
      </c>
      <c r="G13" s="59">
        <v>2</v>
      </c>
      <c r="H13" s="59" t="s">
        <v>449</v>
      </c>
      <c r="I13" s="59">
        <f t="shared" si="1"/>
        <v>3</v>
      </c>
      <c r="J13" s="60" t="s">
        <v>24</v>
      </c>
      <c r="K13" s="59"/>
      <c r="L13" s="59"/>
    </row>
    <row r="14" spans="1:12" s="55" customFormat="1" ht="46" x14ac:dyDescent="0.25">
      <c r="A14" s="62"/>
      <c r="B14" s="62"/>
      <c r="C14" s="62"/>
      <c r="D14" s="59">
        <v>2</v>
      </c>
      <c r="E14" s="59">
        <v>3</v>
      </c>
      <c r="F14" s="59">
        <f t="shared" si="0"/>
        <v>6</v>
      </c>
      <c r="G14" s="59">
        <v>3</v>
      </c>
      <c r="H14" s="59" t="s">
        <v>484</v>
      </c>
      <c r="I14" s="59">
        <f t="shared" si="1"/>
        <v>2</v>
      </c>
      <c r="J14" s="60" t="s">
        <v>24</v>
      </c>
      <c r="K14" s="65"/>
      <c r="L14" s="65"/>
    </row>
    <row r="17" spans="1:12" s="38" customFormat="1" ht="30.5" x14ac:dyDescent="0.25">
      <c r="A17" s="51" t="s">
        <v>463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 s="38" customFormat="1" ht="23" x14ac:dyDescent="0.25">
      <c r="E18" s="39"/>
    </row>
    <row r="19" spans="1:12" s="38" customFormat="1" ht="23" x14ac:dyDescent="0.25">
      <c r="A19" s="42" t="s">
        <v>469</v>
      </c>
      <c r="B19" s="43"/>
      <c r="C19" s="43"/>
      <c r="D19" s="43"/>
      <c r="E19" s="43"/>
      <c r="F19" s="43"/>
      <c r="G19" s="43"/>
      <c r="H19" s="43"/>
      <c r="I19" s="43"/>
      <c r="J19" s="44"/>
      <c r="K19" s="37" t="s">
        <v>7</v>
      </c>
      <c r="L19" s="37"/>
    </row>
    <row r="20" spans="1:12" s="38" customFormat="1" ht="23" x14ac:dyDescent="0.25">
      <c r="A20" s="45"/>
      <c r="B20" s="46"/>
      <c r="C20" s="46"/>
      <c r="D20" s="46"/>
      <c r="E20" s="46"/>
      <c r="F20" s="46"/>
      <c r="G20" s="46"/>
      <c r="H20" s="46"/>
      <c r="I20" s="46"/>
      <c r="J20" s="47"/>
      <c r="K20" s="28" t="s">
        <v>15</v>
      </c>
      <c r="L20" s="28" t="s">
        <v>41</v>
      </c>
    </row>
    <row r="21" spans="1:12" s="38" customFormat="1" ht="46" x14ac:dyDescent="0.25">
      <c r="A21" s="48" t="s">
        <v>486</v>
      </c>
      <c r="B21" s="49"/>
      <c r="C21" s="49"/>
      <c r="D21" s="49"/>
      <c r="E21" s="49"/>
      <c r="F21" s="49"/>
      <c r="G21" s="49"/>
      <c r="H21" s="49"/>
      <c r="I21" s="49"/>
      <c r="J21" s="50"/>
      <c r="K21" s="32" t="s">
        <v>487</v>
      </c>
      <c r="L21" s="32" t="s">
        <v>485</v>
      </c>
    </row>
  </sheetData>
  <mergeCells count="17">
    <mergeCell ref="C12:C14"/>
    <mergeCell ref="A19:J20"/>
    <mergeCell ref="K19:L19"/>
    <mergeCell ref="A21:J21"/>
    <mergeCell ref="A17:L17"/>
    <mergeCell ref="A1:L1"/>
    <mergeCell ref="A4:A5"/>
    <mergeCell ref="B4:B5"/>
    <mergeCell ref="C4:C5"/>
    <mergeCell ref="D4:F4"/>
    <mergeCell ref="G4:H4"/>
    <mergeCell ref="A2:L2"/>
    <mergeCell ref="K4:L4"/>
    <mergeCell ref="A8:A9"/>
    <mergeCell ref="I4:J4"/>
    <mergeCell ref="A12:A14"/>
    <mergeCell ref="B13:B14"/>
  </mergeCells>
  <printOptions horizontalCentered="1"/>
  <pageMargins left="0.16" right="0.24000000000000002" top="0.16" bottom="0.47" header="0.16" footer="0.2"/>
  <pageSetup paperSize="9" scale="41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9"/>
  <sheetViews>
    <sheetView zoomScale="48" zoomScaleNormal="48" zoomScaleSheetLayoutView="100" zoomScalePageLayoutView="112" workbookViewId="0">
      <selection activeCell="A17" sqref="A17:J18"/>
    </sheetView>
  </sheetViews>
  <sheetFormatPr baseColWidth="10" defaultColWidth="9.81640625" defaultRowHeight="23" x14ac:dyDescent="0.25"/>
  <cols>
    <col min="1" max="1" width="26.453125" style="75" customWidth="1"/>
    <col min="2" max="2" width="43.6328125" style="75" customWidth="1"/>
    <col min="3" max="3" width="45.453125" style="75" customWidth="1"/>
    <col min="4" max="4" width="14.453125" style="75" customWidth="1"/>
    <col min="5" max="5" width="10.26953125" style="76" customWidth="1"/>
    <col min="6" max="6" width="11.7265625" style="75" customWidth="1"/>
    <col min="7" max="7" width="15.7265625" style="75" customWidth="1"/>
    <col min="8" max="8" width="49.81640625" style="75" customWidth="1"/>
    <col min="9" max="9" width="15.1796875" style="75" customWidth="1"/>
    <col min="10" max="10" width="15.81640625" style="75" customWidth="1"/>
    <col min="11" max="11" width="78.453125" style="75" customWidth="1"/>
    <col min="12" max="12" width="18.81640625" style="75" customWidth="1"/>
    <col min="13" max="13" width="9.81640625" style="75"/>
    <col min="14" max="14" width="4.81640625" style="75" customWidth="1"/>
    <col min="15" max="16384" width="9.81640625" style="75"/>
  </cols>
  <sheetData>
    <row r="1" spans="1:12" ht="43.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55" customFormat="1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2" ht="38.25" customHeight="1" x14ac:dyDescent="0.25">
      <c r="A4" s="11" t="s">
        <v>1</v>
      </c>
      <c r="B4" s="11" t="s">
        <v>2</v>
      </c>
      <c r="C4" s="11" t="s">
        <v>3</v>
      </c>
      <c r="D4" s="67" t="s">
        <v>4</v>
      </c>
      <c r="E4" s="67"/>
      <c r="F4" s="67"/>
      <c r="G4" s="11" t="s">
        <v>5</v>
      </c>
      <c r="H4" s="11"/>
      <c r="I4" s="68" t="s">
        <v>6</v>
      </c>
      <c r="J4" s="68"/>
      <c r="K4" s="11" t="s">
        <v>7</v>
      </c>
      <c r="L4" s="11"/>
    </row>
    <row r="5" spans="1:12" ht="58.5" customHeight="1" x14ac:dyDescent="0.25">
      <c r="A5" s="11"/>
      <c r="B5" s="11"/>
      <c r="C5" s="11"/>
      <c r="D5" s="58" t="s">
        <v>8</v>
      </c>
      <c r="E5" s="58" t="s">
        <v>9</v>
      </c>
      <c r="F5" s="58" t="s">
        <v>10</v>
      </c>
      <c r="G5" s="58" t="s">
        <v>11</v>
      </c>
      <c r="H5" s="58" t="s">
        <v>12</v>
      </c>
      <c r="I5" s="69" t="s">
        <v>13</v>
      </c>
      <c r="J5" s="58" t="s">
        <v>14</v>
      </c>
      <c r="K5" s="58" t="s">
        <v>15</v>
      </c>
      <c r="L5" s="64" t="s">
        <v>41</v>
      </c>
    </row>
    <row r="6" spans="1:12" ht="64.5" customHeight="1" x14ac:dyDescent="0.25">
      <c r="A6" s="70" t="s">
        <v>16</v>
      </c>
      <c r="B6" s="71" t="s">
        <v>17</v>
      </c>
      <c r="C6" s="64" t="s">
        <v>18</v>
      </c>
      <c r="D6" s="72">
        <v>3</v>
      </c>
      <c r="E6" s="64">
        <v>4</v>
      </c>
      <c r="F6" s="64">
        <f>E6*D6</f>
        <v>12</v>
      </c>
      <c r="G6" s="64">
        <v>2</v>
      </c>
      <c r="H6" s="64" t="s">
        <v>491</v>
      </c>
      <c r="I6" s="73">
        <f>ROUNDUP(F6/G6,0)</f>
        <v>6</v>
      </c>
      <c r="J6" s="78" t="s">
        <v>19</v>
      </c>
      <c r="K6" s="32" t="s">
        <v>465</v>
      </c>
      <c r="L6" s="32" t="s">
        <v>466</v>
      </c>
    </row>
    <row r="7" spans="1:12" ht="64.5" customHeight="1" x14ac:dyDescent="0.25">
      <c r="A7" s="70"/>
      <c r="B7" s="64" t="s">
        <v>20</v>
      </c>
      <c r="C7" s="64" t="s">
        <v>21</v>
      </c>
      <c r="D7" s="72">
        <v>3</v>
      </c>
      <c r="E7" s="64">
        <v>3</v>
      </c>
      <c r="F7" s="64">
        <f t="shared" ref="F7:F13" si="0">E7*D7</f>
        <v>9</v>
      </c>
      <c r="G7" s="72">
        <v>3</v>
      </c>
      <c r="H7" s="64" t="s">
        <v>491</v>
      </c>
      <c r="I7" s="73">
        <f t="shared" ref="I7:I13" si="1">ROUNDUP(F7/G7,0)</f>
        <v>3</v>
      </c>
      <c r="J7" s="74" t="s">
        <v>24</v>
      </c>
      <c r="K7" s="64"/>
      <c r="L7" s="64"/>
    </row>
    <row r="8" spans="1:12" ht="64.5" customHeight="1" x14ac:dyDescent="0.25">
      <c r="A8" s="70"/>
      <c r="B8" s="64" t="s">
        <v>22</v>
      </c>
      <c r="C8" s="64" t="s">
        <v>23</v>
      </c>
      <c r="D8" s="64">
        <v>1</v>
      </c>
      <c r="E8" s="64">
        <v>4</v>
      </c>
      <c r="F8" s="64">
        <f>E8*D8</f>
        <v>4</v>
      </c>
      <c r="G8" s="64">
        <v>2</v>
      </c>
      <c r="H8" s="64" t="s">
        <v>491</v>
      </c>
      <c r="I8" s="73">
        <f t="shared" si="1"/>
        <v>2</v>
      </c>
      <c r="J8" s="74" t="s">
        <v>24</v>
      </c>
      <c r="K8" s="64"/>
      <c r="L8" s="64"/>
    </row>
    <row r="9" spans="1:12" ht="87" customHeight="1" x14ac:dyDescent="0.25">
      <c r="A9" s="64" t="s">
        <v>25</v>
      </c>
      <c r="B9" s="64" t="s">
        <v>26</v>
      </c>
      <c r="C9" s="64" t="s">
        <v>27</v>
      </c>
      <c r="D9" s="64">
        <v>1</v>
      </c>
      <c r="E9" s="64">
        <v>4</v>
      </c>
      <c r="F9" s="64">
        <v>4</v>
      </c>
      <c r="G9" s="64">
        <v>3</v>
      </c>
      <c r="H9" s="64" t="s">
        <v>28</v>
      </c>
      <c r="I9" s="73">
        <f t="shared" si="1"/>
        <v>2</v>
      </c>
      <c r="J9" s="74" t="s">
        <v>24</v>
      </c>
      <c r="K9" s="64"/>
      <c r="L9" s="64"/>
    </row>
    <row r="10" spans="1:12" ht="60" customHeight="1" x14ac:dyDescent="0.25">
      <c r="A10" s="70" t="s">
        <v>29</v>
      </c>
      <c r="B10" s="64" t="s">
        <v>30</v>
      </c>
      <c r="C10" s="64" t="s">
        <v>31</v>
      </c>
      <c r="D10" s="64">
        <v>2</v>
      </c>
      <c r="E10" s="64">
        <v>3</v>
      </c>
      <c r="F10" s="64">
        <f t="shared" si="0"/>
        <v>6</v>
      </c>
      <c r="G10" s="64">
        <v>3</v>
      </c>
      <c r="H10" s="64" t="s">
        <v>32</v>
      </c>
      <c r="I10" s="73">
        <f t="shared" si="1"/>
        <v>2</v>
      </c>
      <c r="J10" s="74" t="s">
        <v>24</v>
      </c>
      <c r="K10" s="64"/>
      <c r="L10" s="64"/>
    </row>
    <row r="11" spans="1:12" ht="60" customHeight="1" x14ac:dyDescent="0.25">
      <c r="A11" s="70"/>
      <c r="B11" s="64" t="s">
        <v>33</v>
      </c>
      <c r="C11" s="64" t="s">
        <v>34</v>
      </c>
      <c r="D11" s="72">
        <v>3</v>
      </c>
      <c r="E11" s="64">
        <v>3</v>
      </c>
      <c r="F11" s="64">
        <f t="shared" si="0"/>
        <v>9</v>
      </c>
      <c r="G11" s="64">
        <v>3</v>
      </c>
      <c r="H11" s="64" t="s">
        <v>32</v>
      </c>
      <c r="I11" s="73">
        <v>2</v>
      </c>
      <c r="J11" s="74" t="s">
        <v>24</v>
      </c>
      <c r="K11" s="64"/>
      <c r="L11" s="64"/>
    </row>
    <row r="12" spans="1:12" ht="72.75" customHeight="1" x14ac:dyDescent="0.25">
      <c r="A12" s="70"/>
      <c r="B12" s="64" t="s">
        <v>35</v>
      </c>
      <c r="C12" s="64" t="s">
        <v>36</v>
      </c>
      <c r="D12" s="64">
        <v>2</v>
      </c>
      <c r="E12" s="64">
        <v>3</v>
      </c>
      <c r="F12" s="64">
        <f t="shared" si="0"/>
        <v>6</v>
      </c>
      <c r="G12" s="64">
        <v>3</v>
      </c>
      <c r="H12" s="64" t="s">
        <v>37</v>
      </c>
      <c r="I12" s="73">
        <f t="shared" si="1"/>
        <v>2</v>
      </c>
      <c r="J12" s="74" t="s">
        <v>24</v>
      </c>
      <c r="K12" s="64"/>
      <c r="L12" s="64"/>
    </row>
    <row r="13" spans="1:12" ht="87.5" customHeight="1" x14ac:dyDescent="0.25">
      <c r="A13" s="64" t="s">
        <v>38</v>
      </c>
      <c r="B13" s="64" t="s">
        <v>492</v>
      </c>
      <c r="C13" s="64" t="s">
        <v>39</v>
      </c>
      <c r="D13" s="64">
        <v>4</v>
      </c>
      <c r="E13" s="64">
        <v>3</v>
      </c>
      <c r="F13" s="64">
        <f t="shared" si="0"/>
        <v>12</v>
      </c>
      <c r="G13" s="64">
        <v>3</v>
      </c>
      <c r="H13" s="64" t="s">
        <v>40</v>
      </c>
      <c r="I13" s="73">
        <f t="shared" si="1"/>
        <v>4</v>
      </c>
      <c r="J13" s="78" t="s">
        <v>19</v>
      </c>
      <c r="K13" s="64" t="s">
        <v>493</v>
      </c>
      <c r="L13" s="64" t="s">
        <v>494</v>
      </c>
    </row>
    <row r="15" spans="1:12" s="77" customFormat="1" ht="30.5" x14ac:dyDescent="0.25">
      <c r="A15" s="51" t="s">
        <v>463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2" x14ac:dyDescent="0.25">
      <c r="A16" s="38"/>
      <c r="B16" s="38"/>
      <c r="C16" s="38"/>
      <c r="D16" s="38"/>
      <c r="E16" s="39"/>
      <c r="F16" s="38"/>
      <c r="G16" s="38"/>
      <c r="H16" s="38"/>
      <c r="I16" s="38"/>
      <c r="J16" s="38"/>
      <c r="K16" s="38"/>
      <c r="L16" s="38"/>
    </row>
    <row r="17" spans="1:12" x14ac:dyDescent="0.25">
      <c r="A17" s="42" t="s">
        <v>469</v>
      </c>
      <c r="B17" s="43"/>
      <c r="C17" s="43"/>
      <c r="D17" s="43"/>
      <c r="E17" s="43"/>
      <c r="F17" s="43"/>
      <c r="G17" s="43"/>
      <c r="H17" s="43"/>
      <c r="I17" s="43"/>
      <c r="J17" s="44"/>
      <c r="K17" s="37" t="s">
        <v>7</v>
      </c>
      <c r="L17" s="37"/>
    </row>
    <row r="18" spans="1:12" x14ac:dyDescent="0.25">
      <c r="A18" s="45"/>
      <c r="B18" s="46"/>
      <c r="C18" s="46"/>
      <c r="D18" s="46"/>
      <c r="E18" s="46"/>
      <c r="F18" s="46"/>
      <c r="G18" s="46"/>
      <c r="H18" s="46"/>
      <c r="I18" s="46"/>
      <c r="J18" s="47"/>
      <c r="K18" s="28" t="s">
        <v>15</v>
      </c>
      <c r="L18" s="28" t="s">
        <v>41</v>
      </c>
    </row>
    <row r="19" spans="1:12" ht="46" x14ac:dyDescent="0.25">
      <c r="A19" s="48" t="s">
        <v>470</v>
      </c>
      <c r="B19" s="49"/>
      <c r="C19" s="49"/>
      <c r="D19" s="49"/>
      <c r="E19" s="49"/>
      <c r="F19" s="49"/>
      <c r="G19" s="49"/>
      <c r="H19" s="49"/>
      <c r="I19" s="49"/>
      <c r="J19" s="50"/>
      <c r="K19" s="32" t="s">
        <v>474</v>
      </c>
      <c r="L19" s="32" t="s">
        <v>475</v>
      </c>
    </row>
  </sheetData>
  <mergeCells count="15">
    <mergeCell ref="A15:L15"/>
    <mergeCell ref="A17:J18"/>
    <mergeCell ref="K17:L17"/>
    <mergeCell ref="A19:J19"/>
    <mergeCell ref="K4:L4"/>
    <mergeCell ref="A6:A8"/>
    <mergeCell ref="A10:A12"/>
    <mergeCell ref="A4:A5"/>
    <mergeCell ref="B4:B5"/>
    <mergeCell ref="C4:C5"/>
    <mergeCell ref="D4:F4"/>
    <mergeCell ref="G4:H4"/>
    <mergeCell ref="I4:J4"/>
    <mergeCell ref="A1:L1"/>
    <mergeCell ref="A2:L2"/>
  </mergeCells>
  <printOptions horizontalCentered="1"/>
  <pageMargins left="0.16" right="0.24000000000000002" top="0.16" bottom="0.47" header="0.16" footer="0.2"/>
  <pageSetup paperSize="9" scale="71" orientation="portrait" r:id="rId1"/>
  <headerFooter alignWithMargins="0">
    <oddFooter>&amp;CPage 5 sur 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3"/>
  <sheetViews>
    <sheetView topLeftCell="A15" zoomScale="50" zoomScaleNormal="50" zoomScaleSheetLayoutView="100" workbookViewId="0">
      <selection activeCell="K23" sqref="K23:L23"/>
    </sheetView>
  </sheetViews>
  <sheetFormatPr baseColWidth="10" defaultColWidth="9.81640625" defaultRowHeight="23" x14ac:dyDescent="0.25"/>
  <cols>
    <col min="1" max="1" width="28.453125" style="55" customWidth="1"/>
    <col min="2" max="2" width="33.26953125" style="55" customWidth="1"/>
    <col min="3" max="3" width="42.26953125" style="55" customWidth="1"/>
    <col min="4" max="6" width="12.90625" style="55" customWidth="1"/>
    <col min="7" max="7" width="15.7265625" style="55" customWidth="1"/>
    <col min="8" max="8" width="45.1796875" style="55" customWidth="1"/>
    <col min="9" max="9" width="15.1796875" style="55" customWidth="1"/>
    <col min="10" max="10" width="15.81640625" style="55" customWidth="1"/>
    <col min="11" max="11" width="65.6328125" style="55" customWidth="1"/>
    <col min="12" max="12" width="29.6328125" style="55" customWidth="1"/>
    <col min="13" max="16384" width="9.81640625" style="55"/>
  </cols>
  <sheetData>
    <row r="1" spans="1:12" ht="67" customHeight="1" x14ac:dyDescent="0.25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80"/>
      <c r="B3" s="80"/>
      <c r="C3" s="80"/>
      <c r="D3" s="80"/>
      <c r="E3" s="80"/>
      <c r="F3" s="80"/>
    </row>
    <row r="4" spans="1:12" x14ac:dyDescent="0.25">
      <c r="A4" s="13" t="s">
        <v>1</v>
      </c>
      <c r="B4" s="15" t="s">
        <v>2</v>
      </c>
      <c r="C4" s="17" t="s">
        <v>3</v>
      </c>
      <c r="D4" s="81" t="s">
        <v>4</v>
      </c>
      <c r="E4" s="82"/>
      <c r="F4" s="83"/>
      <c r="G4" s="12" t="s">
        <v>5</v>
      </c>
      <c r="H4" s="12"/>
      <c r="I4" s="84" t="s">
        <v>6</v>
      </c>
      <c r="J4" s="85"/>
      <c r="K4" s="12" t="s">
        <v>7</v>
      </c>
      <c r="L4" s="12"/>
    </row>
    <row r="5" spans="1:12" ht="69" x14ac:dyDescent="0.25">
      <c r="A5" s="14"/>
      <c r="B5" s="16"/>
      <c r="C5" s="18"/>
      <c r="D5" s="86" t="s">
        <v>8</v>
      </c>
      <c r="E5" s="86" t="s">
        <v>9</v>
      </c>
      <c r="F5" s="86" t="s">
        <v>10</v>
      </c>
      <c r="G5" s="86" t="s">
        <v>11</v>
      </c>
      <c r="H5" s="86" t="s">
        <v>12</v>
      </c>
      <c r="I5" s="86" t="s">
        <v>13</v>
      </c>
      <c r="J5" s="86" t="s">
        <v>14</v>
      </c>
      <c r="K5" s="86" t="s">
        <v>15</v>
      </c>
      <c r="L5" s="87" t="s">
        <v>41</v>
      </c>
    </row>
    <row r="6" spans="1:12" ht="92" x14ac:dyDescent="0.25">
      <c r="A6" s="88" t="s">
        <v>67</v>
      </c>
      <c r="B6" s="87" t="s">
        <v>422</v>
      </c>
      <c r="C6" s="87" t="s">
        <v>59</v>
      </c>
      <c r="D6" s="87">
        <v>3</v>
      </c>
      <c r="E6" s="87">
        <v>2</v>
      </c>
      <c r="F6" s="87">
        <f t="shared" ref="F6:F17" si="0">E6*D6</f>
        <v>6</v>
      </c>
      <c r="G6" s="87">
        <v>3</v>
      </c>
      <c r="H6" s="87" t="s">
        <v>42</v>
      </c>
      <c r="I6" s="87">
        <f t="shared" ref="I6:I17" si="1">ROUNDUP(F6/G6,0)</f>
        <v>2</v>
      </c>
      <c r="J6" s="74" t="s">
        <v>24</v>
      </c>
      <c r="K6" s="87"/>
      <c r="L6" s="87"/>
    </row>
    <row r="7" spans="1:12" ht="92" x14ac:dyDescent="0.25">
      <c r="A7" s="89"/>
      <c r="B7" s="87" t="s">
        <v>66</v>
      </c>
      <c r="C7" s="87" t="s">
        <v>61</v>
      </c>
      <c r="D7" s="87">
        <v>2</v>
      </c>
      <c r="E7" s="87">
        <v>2</v>
      </c>
      <c r="F7" s="87">
        <f t="shared" si="0"/>
        <v>4</v>
      </c>
      <c r="G7" s="87">
        <v>3</v>
      </c>
      <c r="H7" s="87" t="s">
        <v>42</v>
      </c>
      <c r="I7" s="87">
        <f t="shared" si="1"/>
        <v>2</v>
      </c>
      <c r="J7" s="74" t="s">
        <v>24</v>
      </c>
      <c r="K7" s="87"/>
      <c r="L7" s="87"/>
    </row>
    <row r="8" spans="1:12" ht="69" x14ac:dyDescent="0.25">
      <c r="A8" s="89"/>
      <c r="B8" s="87" t="s">
        <v>65</v>
      </c>
      <c r="C8" s="87" t="s">
        <v>64</v>
      </c>
      <c r="D8" s="90">
        <v>3</v>
      </c>
      <c r="E8" s="87">
        <v>3</v>
      </c>
      <c r="F8" s="90">
        <f t="shared" si="0"/>
        <v>9</v>
      </c>
      <c r="G8" s="87">
        <v>3</v>
      </c>
      <c r="H8" s="87" t="s">
        <v>63</v>
      </c>
      <c r="I8" s="87">
        <f t="shared" si="1"/>
        <v>3</v>
      </c>
      <c r="J8" s="74" t="s">
        <v>24</v>
      </c>
      <c r="K8" s="87"/>
      <c r="L8" s="91"/>
    </row>
    <row r="9" spans="1:12" ht="46" x14ac:dyDescent="0.25">
      <c r="A9" s="89"/>
      <c r="B9" s="87" t="s">
        <v>62</v>
      </c>
      <c r="C9" s="87" t="s">
        <v>61</v>
      </c>
      <c r="D9" s="87">
        <v>3</v>
      </c>
      <c r="E9" s="87">
        <v>3</v>
      </c>
      <c r="F9" s="87">
        <f t="shared" si="0"/>
        <v>9</v>
      </c>
      <c r="G9" s="87">
        <v>3</v>
      </c>
      <c r="H9" s="87" t="s">
        <v>60</v>
      </c>
      <c r="I9" s="87">
        <f t="shared" si="1"/>
        <v>3</v>
      </c>
      <c r="J9" s="74" t="s">
        <v>24</v>
      </c>
      <c r="K9" s="87"/>
      <c r="L9" s="87"/>
    </row>
    <row r="10" spans="1:12" ht="69" x14ac:dyDescent="0.25">
      <c r="A10" s="92"/>
      <c r="B10" s="87" t="s">
        <v>404</v>
      </c>
      <c r="C10" s="87" t="s">
        <v>59</v>
      </c>
      <c r="D10" s="90">
        <v>3</v>
      </c>
      <c r="E10" s="87">
        <v>2</v>
      </c>
      <c r="F10" s="87">
        <v>6</v>
      </c>
      <c r="G10" s="87">
        <v>2</v>
      </c>
      <c r="H10" s="87" t="s">
        <v>453</v>
      </c>
      <c r="I10" s="87">
        <f t="shared" si="1"/>
        <v>3</v>
      </c>
      <c r="J10" s="74" t="s">
        <v>24</v>
      </c>
      <c r="K10" s="87"/>
      <c r="L10" s="93"/>
    </row>
    <row r="11" spans="1:12" ht="69" x14ac:dyDescent="0.25">
      <c r="A11" s="89" t="s">
        <v>58</v>
      </c>
      <c r="B11" s="87" t="s">
        <v>57</v>
      </c>
      <c r="C11" s="87" t="s">
        <v>56</v>
      </c>
      <c r="D11" s="87">
        <v>2</v>
      </c>
      <c r="E11" s="87">
        <v>3</v>
      </c>
      <c r="F11" s="87">
        <f t="shared" si="0"/>
        <v>6</v>
      </c>
      <c r="G11" s="87">
        <v>3</v>
      </c>
      <c r="H11" s="87" t="s">
        <v>495</v>
      </c>
      <c r="I11" s="87">
        <f t="shared" si="1"/>
        <v>2</v>
      </c>
      <c r="J11" s="74" t="s">
        <v>24</v>
      </c>
      <c r="K11" s="87"/>
      <c r="L11" s="87"/>
    </row>
    <row r="12" spans="1:12" ht="92" x14ac:dyDescent="0.25">
      <c r="A12" s="89"/>
      <c r="B12" s="87" t="s">
        <v>55</v>
      </c>
      <c r="C12" s="87" t="s">
        <v>54</v>
      </c>
      <c r="D12" s="87">
        <v>2</v>
      </c>
      <c r="E12" s="87">
        <v>3</v>
      </c>
      <c r="F12" s="87">
        <f t="shared" si="0"/>
        <v>6</v>
      </c>
      <c r="G12" s="87">
        <v>3</v>
      </c>
      <c r="H12" s="87" t="s">
        <v>416</v>
      </c>
      <c r="I12" s="87">
        <f t="shared" si="1"/>
        <v>2</v>
      </c>
      <c r="J12" s="74" t="s">
        <v>24</v>
      </c>
      <c r="K12" s="94"/>
      <c r="L12" s="95"/>
    </row>
    <row r="13" spans="1:12" ht="92" x14ac:dyDescent="0.25">
      <c r="A13" s="89"/>
      <c r="B13" s="87" t="s">
        <v>53</v>
      </c>
      <c r="C13" s="87" t="s">
        <v>52</v>
      </c>
      <c r="D13" s="87">
        <v>2</v>
      </c>
      <c r="E13" s="87">
        <v>3</v>
      </c>
      <c r="F13" s="87">
        <f t="shared" si="0"/>
        <v>6</v>
      </c>
      <c r="G13" s="87">
        <v>3</v>
      </c>
      <c r="H13" s="87" t="s">
        <v>455</v>
      </c>
      <c r="I13" s="87">
        <f t="shared" si="1"/>
        <v>2</v>
      </c>
      <c r="J13" s="74" t="s">
        <v>24</v>
      </c>
      <c r="K13" s="87"/>
      <c r="L13" s="93"/>
    </row>
    <row r="14" spans="1:12" ht="69" x14ac:dyDescent="0.25">
      <c r="A14" s="89"/>
      <c r="B14" s="87" t="s">
        <v>51</v>
      </c>
      <c r="C14" s="87" t="s">
        <v>45</v>
      </c>
      <c r="D14" s="87">
        <v>3</v>
      </c>
      <c r="E14" s="87">
        <v>2</v>
      </c>
      <c r="F14" s="87">
        <f t="shared" si="0"/>
        <v>6</v>
      </c>
      <c r="G14" s="87">
        <v>3</v>
      </c>
      <c r="H14" s="87" t="s">
        <v>496</v>
      </c>
      <c r="I14" s="87">
        <f t="shared" si="1"/>
        <v>2</v>
      </c>
      <c r="J14" s="74" t="s">
        <v>24</v>
      </c>
      <c r="K14" s="87"/>
      <c r="L14" s="87"/>
    </row>
    <row r="15" spans="1:12" ht="92" x14ac:dyDescent="0.25">
      <c r="A15" s="96"/>
      <c r="B15" s="87" t="s">
        <v>50</v>
      </c>
      <c r="C15" s="87" t="s">
        <v>49</v>
      </c>
      <c r="D15" s="90">
        <v>3</v>
      </c>
      <c r="E15" s="87">
        <v>3</v>
      </c>
      <c r="F15" s="87">
        <f t="shared" si="0"/>
        <v>9</v>
      </c>
      <c r="G15" s="87">
        <v>3</v>
      </c>
      <c r="H15" s="87" t="s">
        <v>48</v>
      </c>
      <c r="I15" s="87">
        <f t="shared" si="1"/>
        <v>3</v>
      </c>
      <c r="J15" s="74" t="s">
        <v>24</v>
      </c>
      <c r="K15" s="87"/>
      <c r="L15" s="87"/>
    </row>
    <row r="16" spans="1:12" ht="92" x14ac:dyDescent="0.25">
      <c r="A16" s="88" t="s">
        <v>47</v>
      </c>
      <c r="B16" s="87" t="s">
        <v>46</v>
      </c>
      <c r="C16" s="87" t="s">
        <v>45</v>
      </c>
      <c r="D16" s="87">
        <v>2</v>
      </c>
      <c r="E16" s="87">
        <v>3</v>
      </c>
      <c r="F16" s="87">
        <f t="shared" si="0"/>
        <v>6</v>
      </c>
      <c r="G16" s="87">
        <v>3</v>
      </c>
      <c r="H16" s="87" t="s">
        <v>42</v>
      </c>
      <c r="I16" s="87">
        <f t="shared" si="1"/>
        <v>2</v>
      </c>
      <c r="J16" s="74" t="s">
        <v>24</v>
      </c>
      <c r="K16" s="87"/>
      <c r="L16" s="87"/>
    </row>
    <row r="17" spans="1:12" ht="92" x14ac:dyDescent="0.25">
      <c r="A17" s="92"/>
      <c r="B17" s="87" t="s">
        <v>44</v>
      </c>
      <c r="C17" s="87" t="s">
        <v>43</v>
      </c>
      <c r="D17" s="87">
        <v>3</v>
      </c>
      <c r="E17" s="87">
        <v>3</v>
      </c>
      <c r="F17" s="87">
        <f t="shared" si="0"/>
        <v>9</v>
      </c>
      <c r="G17" s="87">
        <v>3</v>
      </c>
      <c r="H17" s="87" t="s">
        <v>42</v>
      </c>
      <c r="I17" s="87">
        <f t="shared" si="1"/>
        <v>3</v>
      </c>
      <c r="J17" s="74" t="s">
        <v>24</v>
      </c>
      <c r="K17" s="87"/>
      <c r="L17" s="87"/>
    </row>
    <row r="19" spans="1:12" ht="30.5" x14ac:dyDescent="0.25">
      <c r="A19" s="51" t="s">
        <v>463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</row>
    <row r="20" spans="1:12" x14ac:dyDescent="0.25">
      <c r="A20" s="38"/>
      <c r="B20" s="38"/>
      <c r="C20" s="38"/>
      <c r="D20" s="38"/>
      <c r="E20" s="39"/>
      <c r="F20" s="38"/>
      <c r="G20" s="38"/>
      <c r="H20" s="38"/>
      <c r="I20" s="38"/>
      <c r="J20" s="38"/>
      <c r="K20" s="38"/>
      <c r="L20" s="38"/>
    </row>
    <row r="21" spans="1:12" x14ac:dyDescent="0.25">
      <c r="A21" s="42" t="s">
        <v>469</v>
      </c>
      <c r="B21" s="43"/>
      <c r="C21" s="43"/>
      <c r="D21" s="43"/>
      <c r="E21" s="43"/>
      <c r="F21" s="43"/>
      <c r="G21" s="43"/>
      <c r="H21" s="43"/>
      <c r="I21" s="43"/>
      <c r="J21" s="44"/>
      <c r="K21" s="37" t="s">
        <v>7</v>
      </c>
      <c r="L21" s="37"/>
    </row>
    <row r="22" spans="1:12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7"/>
      <c r="K22" s="28" t="s">
        <v>15</v>
      </c>
      <c r="L22" s="28" t="s">
        <v>41</v>
      </c>
    </row>
    <row r="23" spans="1:12" ht="46" x14ac:dyDescent="0.25">
      <c r="A23" s="48" t="s">
        <v>499</v>
      </c>
      <c r="B23" s="49"/>
      <c r="C23" s="49"/>
      <c r="D23" s="49"/>
      <c r="E23" s="49"/>
      <c r="F23" s="49"/>
      <c r="G23" s="49"/>
      <c r="H23" s="49"/>
      <c r="I23" s="49"/>
      <c r="J23" s="50"/>
      <c r="K23" s="32" t="s">
        <v>498</v>
      </c>
      <c r="L23" s="32" t="s">
        <v>497</v>
      </c>
    </row>
  </sheetData>
  <mergeCells count="17">
    <mergeCell ref="A19:L19"/>
    <mergeCell ref="A21:J22"/>
    <mergeCell ref="K21:L21"/>
    <mergeCell ref="A23:J23"/>
    <mergeCell ref="G4:H4"/>
    <mergeCell ref="A6:A10"/>
    <mergeCell ref="A11:A14"/>
    <mergeCell ref="A1:L1"/>
    <mergeCell ref="A2:L2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5"/>
  <sheetViews>
    <sheetView topLeftCell="A15" zoomScale="50" zoomScaleNormal="50" zoomScaleSheetLayoutView="100" workbookViewId="0">
      <selection activeCell="K18" sqref="K18"/>
    </sheetView>
  </sheetViews>
  <sheetFormatPr baseColWidth="10" defaultColWidth="9.81640625" defaultRowHeight="23" x14ac:dyDescent="0.25"/>
  <cols>
    <col min="1" max="1" width="28.453125" style="55" customWidth="1"/>
    <col min="2" max="2" width="33.1796875" style="55" customWidth="1"/>
    <col min="3" max="3" width="45.453125" style="55" customWidth="1"/>
    <col min="4" max="4" width="13" style="55" customWidth="1"/>
    <col min="5" max="5" width="13" style="97" customWidth="1"/>
    <col min="6" max="6" width="13" style="55" customWidth="1"/>
    <col min="7" max="7" width="15.7265625" style="55" customWidth="1"/>
    <col min="8" max="8" width="47.26953125" style="55" customWidth="1"/>
    <col min="9" max="9" width="16" style="55" customWidth="1"/>
    <col min="10" max="10" width="22.1796875" style="55" customWidth="1"/>
    <col min="11" max="11" width="71.453125" style="55" customWidth="1"/>
    <col min="12" max="12" width="18.81640625" style="55" customWidth="1"/>
    <col min="13" max="16384" width="9.81640625" style="55"/>
  </cols>
  <sheetData>
    <row r="1" spans="1:12" ht="35" x14ac:dyDescent="0.25">
      <c r="A1" s="9" t="s">
        <v>141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4" spans="1:12" x14ac:dyDescent="0.25">
      <c r="A4" s="10" t="s">
        <v>1</v>
      </c>
      <c r="B4" s="10" t="s">
        <v>2</v>
      </c>
      <c r="C4" s="10" t="s">
        <v>3</v>
      </c>
      <c r="D4" s="53" t="s">
        <v>4</v>
      </c>
      <c r="E4" s="53"/>
      <c r="F4" s="53"/>
      <c r="G4" s="10" t="s">
        <v>5</v>
      </c>
      <c r="H4" s="10"/>
      <c r="I4" s="54" t="s">
        <v>6</v>
      </c>
      <c r="J4" s="54"/>
      <c r="K4" s="10" t="s">
        <v>7</v>
      </c>
      <c r="L4" s="10"/>
    </row>
    <row r="5" spans="1:12" ht="69" x14ac:dyDescent="0.25">
      <c r="A5" s="10"/>
      <c r="B5" s="10"/>
      <c r="C5" s="10"/>
      <c r="D5" s="56" t="s">
        <v>8</v>
      </c>
      <c r="E5" s="56" t="s">
        <v>9</v>
      </c>
      <c r="F5" s="56" t="s">
        <v>10</v>
      </c>
      <c r="G5" s="56" t="s">
        <v>11</v>
      </c>
      <c r="H5" s="56" t="s">
        <v>12</v>
      </c>
      <c r="I5" s="56" t="s">
        <v>13</v>
      </c>
      <c r="J5" s="56" t="s">
        <v>107</v>
      </c>
      <c r="K5" s="56" t="s">
        <v>15</v>
      </c>
      <c r="L5" s="59" t="s">
        <v>41</v>
      </c>
    </row>
    <row r="6" spans="1:12" ht="69" x14ac:dyDescent="0.25">
      <c r="A6" s="62" t="s">
        <v>142</v>
      </c>
      <c r="B6" s="59" t="s">
        <v>143</v>
      </c>
      <c r="C6" s="59" t="s">
        <v>144</v>
      </c>
      <c r="D6" s="59">
        <v>4</v>
      </c>
      <c r="E6" s="59">
        <v>3</v>
      </c>
      <c r="F6" s="59">
        <f>E6*D6</f>
        <v>12</v>
      </c>
      <c r="G6" s="59">
        <v>3</v>
      </c>
      <c r="H6" s="59" t="s">
        <v>501</v>
      </c>
      <c r="I6" s="59">
        <f>ROUNDUP(F6/G6,0)</f>
        <v>4</v>
      </c>
      <c r="J6" s="63" t="s">
        <v>19</v>
      </c>
      <c r="K6" s="59" t="s">
        <v>502</v>
      </c>
      <c r="L6" s="32" t="s">
        <v>503</v>
      </c>
    </row>
    <row r="7" spans="1:12" ht="69" x14ac:dyDescent="0.25">
      <c r="A7" s="62"/>
      <c r="B7" s="59" t="s">
        <v>145</v>
      </c>
      <c r="C7" s="59" t="s">
        <v>146</v>
      </c>
      <c r="D7" s="59">
        <v>2</v>
      </c>
      <c r="E7" s="59">
        <v>3</v>
      </c>
      <c r="F7" s="59">
        <f t="shared" ref="F7:F19" si="0">E7*D7</f>
        <v>6</v>
      </c>
      <c r="G7" s="59">
        <v>2</v>
      </c>
      <c r="H7" s="59" t="s">
        <v>147</v>
      </c>
      <c r="I7" s="59">
        <f t="shared" ref="I7:I19" si="1">ROUNDUP(F7/G7,0)</f>
        <v>3</v>
      </c>
      <c r="J7" s="60" t="s">
        <v>24</v>
      </c>
      <c r="K7" s="59" t="s">
        <v>502</v>
      </c>
      <c r="L7" s="32" t="s">
        <v>503</v>
      </c>
    </row>
    <row r="8" spans="1:12" ht="69" x14ac:dyDescent="0.25">
      <c r="A8" s="62"/>
      <c r="B8" s="59" t="s">
        <v>148</v>
      </c>
      <c r="C8" s="59" t="s">
        <v>144</v>
      </c>
      <c r="D8" s="59">
        <v>2</v>
      </c>
      <c r="E8" s="59">
        <v>3</v>
      </c>
      <c r="F8" s="59">
        <f t="shared" si="0"/>
        <v>6</v>
      </c>
      <c r="G8" s="59">
        <v>2</v>
      </c>
      <c r="H8" s="59" t="s">
        <v>171</v>
      </c>
      <c r="I8" s="59">
        <f t="shared" si="1"/>
        <v>3</v>
      </c>
      <c r="J8" s="60" t="s">
        <v>24</v>
      </c>
      <c r="K8" s="59"/>
      <c r="L8" s="59"/>
    </row>
    <row r="9" spans="1:12" ht="69" x14ac:dyDescent="0.25">
      <c r="A9" s="62" t="s">
        <v>149</v>
      </c>
      <c r="B9" s="59" t="s">
        <v>150</v>
      </c>
      <c r="C9" s="59" t="s">
        <v>146</v>
      </c>
      <c r="D9" s="98">
        <v>1</v>
      </c>
      <c r="E9" s="59">
        <v>3</v>
      </c>
      <c r="F9" s="59">
        <f t="shared" si="0"/>
        <v>3</v>
      </c>
      <c r="G9" s="59">
        <v>3</v>
      </c>
      <c r="H9" s="59" t="s">
        <v>151</v>
      </c>
      <c r="I9" s="59">
        <f t="shared" si="1"/>
        <v>1</v>
      </c>
      <c r="J9" s="60" t="s">
        <v>24</v>
      </c>
      <c r="K9" s="59"/>
      <c r="L9" s="59"/>
    </row>
    <row r="10" spans="1:12" ht="92" x14ac:dyDescent="0.25">
      <c r="A10" s="62"/>
      <c r="B10" s="59" t="s">
        <v>152</v>
      </c>
      <c r="C10" s="59" t="s">
        <v>153</v>
      </c>
      <c r="D10" s="98">
        <v>2</v>
      </c>
      <c r="E10" s="59">
        <v>3</v>
      </c>
      <c r="F10" s="59">
        <f t="shared" si="0"/>
        <v>6</v>
      </c>
      <c r="G10" s="59">
        <v>4</v>
      </c>
      <c r="H10" s="59" t="s">
        <v>154</v>
      </c>
      <c r="I10" s="59">
        <f t="shared" si="1"/>
        <v>2</v>
      </c>
      <c r="J10" s="60" t="s">
        <v>24</v>
      </c>
      <c r="K10" s="59"/>
      <c r="L10" s="59"/>
    </row>
    <row r="11" spans="1:12" ht="69" x14ac:dyDescent="0.25">
      <c r="A11" s="62"/>
      <c r="B11" s="59" t="s">
        <v>155</v>
      </c>
      <c r="C11" s="59" t="s">
        <v>153</v>
      </c>
      <c r="D11" s="98">
        <v>2</v>
      </c>
      <c r="E11" s="59">
        <v>3</v>
      </c>
      <c r="F11" s="59">
        <f t="shared" si="0"/>
        <v>6</v>
      </c>
      <c r="G11" s="59">
        <v>3</v>
      </c>
      <c r="H11" s="59" t="s">
        <v>172</v>
      </c>
      <c r="I11" s="59">
        <f t="shared" si="1"/>
        <v>2</v>
      </c>
      <c r="J11" s="60" t="s">
        <v>24</v>
      </c>
      <c r="K11" s="59"/>
      <c r="L11" s="59"/>
    </row>
    <row r="12" spans="1:12" ht="92" x14ac:dyDescent="0.25">
      <c r="A12" s="62"/>
      <c r="B12" s="59" t="s">
        <v>156</v>
      </c>
      <c r="C12" s="59" t="s">
        <v>153</v>
      </c>
      <c r="D12" s="59">
        <v>3</v>
      </c>
      <c r="E12" s="59">
        <v>3</v>
      </c>
      <c r="F12" s="59">
        <f t="shared" si="0"/>
        <v>9</v>
      </c>
      <c r="G12" s="59">
        <v>4</v>
      </c>
      <c r="H12" s="59" t="s">
        <v>154</v>
      </c>
      <c r="I12" s="59">
        <f t="shared" si="1"/>
        <v>3</v>
      </c>
      <c r="J12" s="60" t="s">
        <v>24</v>
      </c>
      <c r="K12" s="59"/>
      <c r="L12" s="59"/>
    </row>
    <row r="13" spans="1:12" ht="69" x14ac:dyDescent="0.25">
      <c r="A13" s="62"/>
      <c r="B13" s="59" t="s">
        <v>157</v>
      </c>
      <c r="C13" s="59" t="s">
        <v>158</v>
      </c>
      <c r="D13" s="59">
        <v>1</v>
      </c>
      <c r="E13" s="59">
        <v>3</v>
      </c>
      <c r="F13" s="59">
        <f t="shared" si="0"/>
        <v>3</v>
      </c>
      <c r="G13" s="59">
        <v>4</v>
      </c>
      <c r="H13" s="59" t="s">
        <v>159</v>
      </c>
      <c r="I13" s="59">
        <f t="shared" si="1"/>
        <v>1</v>
      </c>
      <c r="J13" s="60" t="s">
        <v>24</v>
      </c>
      <c r="K13" s="59"/>
      <c r="L13" s="59"/>
    </row>
    <row r="14" spans="1:12" ht="69" x14ac:dyDescent="0.25">
      <c r="A14" s="62"/>
      <c r="B14" s="59" t="s">
        <v>160</v>
      </c>
      <c r="C14" s="59" t="s">
        <v>153</v>
      </c>
      <c r="D14" s="59">
        <v>1</v>
      </c>
      <c r="E14" s="59">
        <v>3</v>
      </c>
      <c r="F14" s="59">
        <f t="shared" si="0"/>
        <v>3</v>
      </c>
      <c r="G14" s="59">
        <v>3</v>
      </c>
      <c r="H14" s="59" t="s">
        <v>161</v>
      </c>
      <c r="I14" s="59">
        <f t="shared" si="1"/>
        <v>1</v>
      </c>
      <c r="J14" s="60" t="s">
        <v>24</v>
      </c>
      <c r="K14" s="59"/>
      <c r="L14" s="59"/>
    </row>
    <row r="15" spans="1:12" ht="46" x14ac:dyDescent="0.25">
      <c r="A15" s="62" t="s">
        <v>162</v>
      </c>
      <c r="B15" s="59" t="s">
        <v>163</v>
      </c>
      <c r="C15" s="59" t="s">
        <v>153</v>
      </c>
      <c r="D15" s="59">
        <v>3</v>
      </c>
      <c r="E15" s="59">
        <v>2</v>
      </c>
      <c r="F15" s="59">
        <f t="shared" si="0"/>
        <v>6</v>
      </c>
      <c r="G15" s="59">
        <v>2</v>
      </c>
      <c r="H15" s="59" t="s">
        <v>417</v>
      </c>
      <c r="I15" s="59">
        <f t="shared" si="1"/>
        <v>3</v>
      </c>
      <c r="J15" s="60" t="s">
        <v>24</v>
      </c>
      <c r="K15" s="59"/>
      <c r="L15" s="59"/>
    </row>
    <row r="16" spans="1:12" ht="69" x14ac:dyDescent="0.25">
      <c r="A16" s="62"/>
      <c r="B16" s="59" t="s">
        <v>164</v>
      </c>
      <c r="C16" s="59" t="s">
        <v>153</v>
      </c>
      <c r="D16" s="59">
        <v>4</v>
      </c>
      <c r="E16" s="59">
        <v>3</v>
      </c>
      <c r="F16" s="59">
        <f t="shared" si="0"/>
        <v>12</v>
      </c>
      <c r="G16" s="59">
        <v>2</v>
      </c>
      <c r="H16" s="59" t="s">
        <v>173</v>
      </c>
      <c r="I16" s="59">
        <f>ROUNDUP(F16/G16,0)</f>
        <v>6</v>
      </c>
      <c r="J16" s="63" t="s">
        <v>19</v>
      </c>
      <c r="K16" s="59" t="s">
        <v>504</v>
      </c>
      <c r="L16" s="59" t="s">
        <v>505</v>
      </c>
    </row>
    <row r="17" spans="1:12" ht="69" x14ac:dyDescent="0.25">
      <c r="A17" s="62"/>
      <c r="B17" s="59" t="s">
        <v>165</v>
      </c>
      <c r="C17" s="59" t="s">
        <v>166</v>
      </c>
      <c r="D17" s="59">
        <v>4</v>
      </c>
      <c r="E17" s="59">
        <v>3</v>
      </c>
      <c r="F17" s="59">
        <f t="shared" si="0"/>
        <v>12</v>
      </c>
      <c r="G17" s="59">
        <v>3</v>
      </c>
      <c r="H17" s="59" t="s">
        <v>174</v>
      </c>
      <c r="I17" s="59">
        <f t="shared" si="1"/>
        <v>4</v>
      </c>
      <c r="J17" s="63" t="s">
        <v>19</v>
      </c>
      <c r="K17" s="59" t="s">
        <v>504</v>
      </c>
      <c r="L17" s="59" t="s">
        <v>505</v>
      </c>
    </row>
    <row r="18" spans="1:12" ht="46" x14ac:dyDescent="0.25">
      <c r="A18" s="62"/>
      <c r="B18" s="59" t="s">
        <v>167</v>
      </c>
      <c r="C18" s="59" t="s">
        <v>166</v>
      </c>
      <c r="D18" s="59">
        <v>2</v>
      </c>
      <c r="E18" s="59">
        <v>3</v>
      </c>
      <c r="F18" s="59">
        <f t="shared" si="0"/>
        <v>6</v>
      </c>
      <c r="G18" s="59">
        <v>2</v>
      </c>
      <c r="H18" s="59" t="s">
        <v>175</v>
      </c>
      <c r="I18" s="59">
        <f t="shared" si="1"/>
        <v>3</v>
      </c>
      <c r="J18" s="60" t="s">
        <v>24</v>
      </c>
      <c r="K18" s="59"/>
      <c r="L18" s="59"/>
    </row>
    <row r="19" spans="1:12" ht="69" x14ac:dyDescent="0.25">
      <c r="A19" s="59" t="s">
        <v>168</v>
      </c>
      <c r="B19" s="59" t="s">
        <v>169</v>
      </c>
      <c r="C19" s="59" t="s">
        <v>170</v>
      </c>
      <c r="D19" s="59">
        <v>1</v>
      </c>
      <c r="E19" s="59">
        <v>4</v>
      </c>
      <c r="F19" s="59">
        <f t="shared" si="0"/>
        <v>4</v>
      </c>
      <c r="G19" s="59">
        <v>3</v>
      </c>
      <c r="H19" s="59" t="s">
        <v>176</v>
      </c>
      <c r="I19" s="59">
        <f t="shared" si="1"/>
        <v>2</v>
      </c>
      <c r="J19" s="60" t="s">
        <v>24</v>
      </c>
      <c r="K19" s="59"/>
      <c r="L19" s="59"/>
    </row>
    <row r="21" spans="1:12" ht="30.5" x14ac:dyDescent="0.25">
      <c r="A21" s="51" t="s">
        <v>463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A22" s="38"/>
      <c r="B22" s="38"/>
      <c r="C22" s="38"/>
      <c r="D22" s="38"/>
      <c r="E22" s="39"/>
      <c r="F22" s="38"/>
      <c r="G22" s="38"/>
      <c r="H22" s="38"/>
      <c r="I22" s="38"/>
      <c r="J22" s="38"/>
      <c r="K22" s="38"/>
      <c r="L22" s="38"/>
    </row>
    <row r="23" spans="1:12" x14ac:dyDescent="0.25">
      <c r="A23" s="42" t="s">
        <v>469</v>
      </c>
      <c r="B23" s="43"/>
      <c r="C23" s="43"/>
      <c r="D23" s="43"/>
      <c r="E23" s="43"/>
      <c r="F23" s="43"/>
      <c r="G23" s="43"/>
      <c r="H23" s="43"/>
      <c r="I23" s="43"/>
      <c r="J23" s="44"/>
      <c r="K23" s="37" t="s">
        <v>7</v>
      </c>
      <c r="L23" s="37"/>
    </row>
    <row r="24" spans="1:12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7"/>
      <c r="K24" s="28" t="s">
        <v>15</v>
      </c>
      <c r="L24" s="28" t="s">
        <v>41</v>
      </c>
    </row>
    <row r="25" spans="1:12" ht="46" x14ac:dyDescent="0.25">
      <c r="A25" s="48" t="s">
        <v>506</v>
      </c>
      <c r="B25" s="49"/>
      <c r="C25" s="49"/>
      <c r="D25" s="49"/>
      <c r="E25" s="49"/>
      <c r="F25" s="49"/>
      <c r="G25" s="49"/>
      <c r="H25" s="49"/>
      <c r="I25" s="49"/>
      <c r="J25" s="50"/>
      <c r="K25" s="59" t="s">
        <v>504</v>
      </c>
      <c r="L25" s="32" t="s">
        <v>505</v>
      </c>
    </row>
  </sheetData>
  <mergeCells count="16">
    <mergeCell ref="A21:L21"/>
    <mergeCell ref="A23:J24"/>
    <mergeCell ref="K23:L23"/>
    <mergeCell ref="A25:J25"/>
    <mergeCell ref="K4:L4"/>
    <mergeCell ref="A6:A8"/>
    <mergeCell ref="A9:A14"/>
    <mergeCell ref="A15:A18"/>
    <mergeCell ref="A4:A5"/>
    <mergeCell ref="B4:B5"/>
    <mergeCell ref="C4:C5"/>
    <mergeCell ref="D4:F4"/>
    <mergeCell ref="G4:H4"/>
    <mergeCell ref="I4:J4"/>
    <mergeCell ref="A1:L1"/>
    <mergeCell ref="A2:L2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5"/>
  <sheetViews>
    <sheetView topLeftCell="A17" zoomScale="50" zoomScaleNormal="50" zoomScaleSheetLayoutView="100" zoomScalePageLayoutView="77" workbookViewId="0">
      <selection activeCell="A21" sqref="A21:L25"/>
    </sheetView>
  </sheetViews>
  <sheetFormatPr baseColWidth="10" defaultColWidth="9.81640625" defaultRowHeight="23" x14ac:dyDescent="0.25"/>
  <cols>
    <col min="1" max="1" width="28.453125" style="75" customWidth="1"/>
    <col min="2" max="2" width="33.26953125" style="75" customWidth="1"/>
    <col min="3" max="3" width="43" style="75" customWidth="1"/>
    <col min="4" max="4" width="13.36328125" style="75" customWidth="1"/>
    <col min="5" max="5" width="13.36328125" style="76" customWidth="1"/>
    <col min="6" max="6" width="13.36328125" style="75" customWidth="1"/>
    <col min="7" max="7" width="15.7265625" style="75" customWidth="1"/>
    <col min="8" max="8" width="48.54296875" style="75" customWidth="1"/>
    <col min="9" max="9" width="15.1796875" style="75" customWidth="1"/>
    <col min="10" max="10" width="15.81640625" style="75" customWidth="1"/>
    <col min="11" max="11" width="53.7265625" style="75" customWidth="1"/>
    <col min="12" max="12" width="15.36328125" style="75" customWidth="1"/>
    <col min="13" max="16384" width="9.81640625" style="75"/>
  </cols>
  <sheetData>
    <row r="1" spans="1:12" ht="35" x14ac:dyDescent="0.25">
      <c r="A1" s="9" t="s">
        <v>402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55" customFormat="1" ht="30.5" x14ac:dyDescent="0.25">
      <c r="A2" s="51" t="s">
        <v>462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99"/>
      <c r="B3" s="99"/>
      <c r="C3" s="99"/>
      <c r="D3" s="99"/>
      <c r="E3" s="99"/>
      <c r="F3" s="99"/>
    </row>
    <row r="4" spans="1:12" x14ac:dyDescent="0.25">
      <c r="A4" s="11" t="s">
        <v>1</v>
      </c>
      <c r="B4" s="11" t="s">
        <v>2</v>
      </c>
      <c r="C4" s="11" t="s">
        <v>3</v>
      </c>
      <c r="D4" s="67" t="s">
        <v>4</v>
      </c>
      <c r="E4" s="67"/>
      <c r="F4" s="67"/>
      <c r="G4" s="11" t="s">
        <v>5</v>
      </c>
      <c r="H4" s="11"/>
      <c r="I4" s="68" t="s">
        <v>6</v>
      </c>
      <c r="J4" s="68"/>
      <c r="K4" s="11"/>
      <c r="L4" s="11"/>
    </row>
    <row r="5" spans="1:12" ht="69" x14ac:dyDescent="0.25">
      <c r="A5" s="11"/>
      <c r="B5" s="11"/>
      <c r="C5" s="11"/>
      <c r="D5" s="58" t="s">
        <v>8</v>
      </c>
      <c r="E5" s="58" t="s">
        <v>9</v>
      </c>
      <c r="F5" s="58" t="s">
        <v>10</v>
      </c>
      <c r="G5" s="58" t="s">
        <v>11</v>
      </c>
      <c r="H5" s="58" t="s">
        <v>12</v>
      </c>
      <c r="I5" s="58" t="s">
        <v>13</v>
      </c>
      <c r="J5" s="58" t="s">
        <v>14</v>
      </c>
      <c r="K5" s="58" t="s">
        <v>15</v>
      </c>
      <c r="L5" s="58" t="s">
        <v>41</v>
      </c>
    </row>
    <row r="6" spans="1:12" ht="115" x14ac:dyDescent="0.25">
      <c r="A6" s="100" t="s">
        <v>401</v>
      </c>
      <c r="B6" s="64" t="s">
        <v>400</v>
      </c>
      <c r="C6" s="64" t="s">
        <v>399</v>
      </c>
      <c r="D6" s="64">
        <v>2</v>
      </c>
      <c r="E6" s="64">
        <v>3</v>
      </c>
      <c r="F6" s="64">
        <f t="shared" ref="F6:F19" si="0">E6*D6</f>
        <v>6</v>
      </c>
      <c r="G6" s="64">
        <v>3</v>
      </c>
      <c r="H6" s="64" t="s">
        <v>398</v>
      </c>
      <c r="I6" s="64">
        <f>ROUNDUP(F6/G6,0)</f>
        <v>2</v>
      </c>
      <c r="J6" s="74" t="s">
        <v>24</v>
      </c>
      <c r="K6" s="64"/>
      <c r="L6" s="64"/>
    </row>
    <row r="7" spans="1:12" ht="69" x14ac:dyDescent="0.25">
      <c r="A7" s="100"/>
      <c r="B7" s="64" t="s">
        <v>397</v>
      </c>
      <c r="C7" s="64" t="s">
        <v>396</v>
      </c>
      <c r="D7" s="64">
        <v>2</v>
      </c>
      <c r="E7" s="64">
        <v>3</v>
      </c>
      <c r="F7" s="64">
        <f t="shared" si="0"/>
        <v>6</v>
      </c>
      <c r="G7" s="64">
        <v>2</v>
      </c>
      <c r="H7" s="64" t="s">
        <v>415</v>
      </c>
      <c r="I7" s="64">
        <f t="shared" ref="I7:I10" si="1">ROUNDUP(F7/G7,0)</f>
        <v>3</v>
      </c>
      <c r="J7" s="74" t="s">
        <v>24</v>
      </c>
      <c r="K7" s="64"/>
      <c r="L7" s="64"/>
    </row>
    <row r="8" spans="1:12" ht="46" x14ac:dyDescent="0.25">
      <c r="A8" s="100"/>
      <c r="B8" s="64" t="s">
        <v>395</v>
      </c>
      <c r="C8" s="64" t="s">
        <v>394</v>
      </c>
      <c r="D8" s="64">
        <v>3</v>
      </c>
      <c r="E8" s="64">
        <v>2</v>
      </c>
      <c r="F8" s="64">
        <f t="shared" si="0"/>
        <v>6</v>
      </c>
      <c r="G8" s="64">
        <v>2</v>
      </c>
      <c r="H8" s="64" t="s">
        <v>507</v>
      </c>
      <c r="I8" s="64">
        <f t="shared" si="1"/>
        <v>3</v>
      </c>
      <c r="J8" s="74" t="s">
        <v>24</v>
      </c>
      <c r="K8" s="64"/>
      <c r="L8" s="64"/>
    </row>
    <row r="9" spans="1:12" ht="69" x14ac:dyDescent="0.25">
      <c r="A9" s="100"/>
      <c r="B9" s="64" t="s">
        <v>393</v>
      </c>
      <c r="C9" s="64" t="s">
        <v>392</v>
      </c>
      <c r="D9" s="64">
        <v>2</v>
      </c>
      <c r="E9" s="64">
        <v>3</v>
      </c>
      <c r="F9" s="64">
        <f t="shared" si="0"/>
        <v>6</v>
      </c>
      <c r="G9" s="64">
        <v>2</v>
      </c>
      <c r="H9" s="64" t="s">
        <v>508</v>
      </c>
      <c r="I9" s="64">
        <f t="shared" si="1"/>
        <v>3</v>
      </c>
      <c r="J9" s="74" t="s">
        <v>24</v>
      </c>
      <c r="K9" s="64"/>
      <c r="L9" s="101"/>
    </row>
    <row r="10" spans="1:12" ht="92" x14ac:dyDescent="0.25">
      <c r="A10" s="70" t="s">
        <v>391</v>
      </c>
      <c r="B10" s="64" t="s">
        <v>390</v>
      </c>
      <c r="C10" s="64" t="s">
        <v>388</v>
      </c>
      <c r="D10" s="64">
        <v>3</v>
      </c>
      <c r="E10" s="64">
        <v>3</v>
      </c>
      <c r="F10" s="64">
        <f t="shared" si="0"/>
        <v>9</v>
      </c>
      <c r="G10" s="64">
        <v>2</v>
      </c>
      <c r="H10" s="64" t="s">
        <v>389</v>
      </c>
      <c r="I10" s="64">
        <f t="shared" si="1"/>
        <v>5</v>
      </c>
      <c r="J10" s="78" t="s">
        <v>19</v>
      </c>
      <c r="K10" s="64" t="s">
        <v>510</v>
      </c>
      <c r="L10" s="64" t="s">
        <v>509</v>
      </c>
    </row>
    <row r="11" spans="1:12" ht="92" x14ac:dyDescent="0.25">
      <c r="A11" s="70"/>
      <c r="B11" s="64" t="s">
        <v>335</v>
      </c>
      <c r="C11" s="64" t="s">
        <v>388</v>
      </c>
      <c r="D11" s="64">
        <v>1</v>
      </c>
      <c r="E11" s="64">
        <v>4</v>
      </c>
      <c r="F11" s="64">
        <f t="shared" si="0"/>
        <v>4</v>
      </c>
      <c r="G11" s="64">
        <v>3</v>
      </c>
      <c r="H11" s="64" t="s">
        <v>387</v>
      </c>
      <c r="I11" s="64">
        <f>ROUNDUP(F11/G11,0)</f>
        <v>2</v>
      </c>
      <c r="J11" s="74" t="s">
        <v>24</v>
      </c>
      <c r="K11" s="64"/>
      <c r="L11" s="64"/>
    </row>
    <row r="12" spans="1:12" ht="138" x14ac:dyDescent="0.25">
      <c r="A12" s="70"/>
      <c r="B12" s="64" t="s">
        <v>386</v>
      </c>
      <c r="C12" s="64" t="s">
        <v>385</v>
      </c>
      <c r="D12" s="64">
        <v>1</v>
      </c>
      <c r="E12" s="64">
        <v>4</v>
      </c>
      <c r="F12" s="64">
        <f t="shared" si="0"/>
        <v>4</v>
      </c>
      <c r="G12" s="64">
        <v>4</v>
      </c>
      <c r="H12" s="64" t="s">
        <v>438</v>
      </c>
      <c r="I12" s="64">
        <f t="shared" ref="I12:I19" si="2">ROUNDUP(F12/G12,0)</f>
        <v>1</v>
      </c>
      <c r="J12" s="74" t="s">
        <v>24</v>
      </c>
      <c r="K12" s="64"/>
      <c r="L12" s="64"/>
    </row>
    <row r="13" spans="1:12" ht="69" x14ac:dyDescent="0.25">
      <c r="A13" s="70"/>
      <c r="B13" s="64" t="s">
        <v>384</v>
      </c>
      <c r="C13" s="64" t="s">
        <v>383</v>
      </c>
      <c r="D13" s="64">
        <v>2</v>
      </c>
      <c r="E13" s="64">
        <v>4</v>
      </c>
      <c r="F13" s="64">
        <f t="shared" si="0"/>
        <v>8</v>
      </c>
      <c r="G13" s="64">
        <v>2</v>
      </c>
      <c r="H13" s="64" t="s">
        <v>382</v>
      </c>
      <c r="I13" s="64">
        <f t="shared" si="2"/>
        <v>4</v>
      </c>
      <c r="J13" s="78" t="s">
        <v>19</v>
      </c>
      <c r="K13" s="64" t="s">
        <v>511</v>
      </c>
      <c r="L13" s="101" t="s">
        <v>513</v>
      </c>
    </row>
    <row r="14" spans="1:12" ht="46" x14ac:dyDescent="0.25">
      <c r="A14" s="70"/>
      <c r="B14" s="64" t="s">
        <v>381</v>
      </c>
      <c r="C14" s="64" t="s">
        <v>380</v>
      </c>
      <c r="D14" s="64">
        <v>1</v>
      </c>
      <c r="E14" s="64">
        <v>4</v>
      </c>
      <c r="F14" s="64">
        <f t="shared" si="0"/>
        <v>4</v>
      </c>
      <c r="G14" s="64">
        <v>3</v>
      </c>
      <c r="H14" s="64" t="s">
        <v>512</v>
      </c>
      <c r="I14" s="64">
        <f t="shared" si="2"/>
        <v>2</v>
      </c>
      <c r="J14" s="74" t="s">
        <v>24</v>
      </c>
      <c r="K14" s="64"/>
      <c r="L14" s="64"/>
    </row>
    <row r="15" spans="1:12" ht="69" x14ac:dyDescent="0.25">
      <c r="A15" s="70" t="s">
        <v>379</v>
      </c>
      <c r="B15" s="64" t="s">
        <v>378</v>
      </c>
      <c r="C15" s="64" t="s">
        <v>377</v>
      </c>
      <c r="D15" s="64">
        <v>1</v>
      </c>
      <c r="E15" s="64">
        <v>3</v>
      </c>
      <c r="F15" s="64">
        <f t="shared" si="0"/>
        <v>3</v>
      </c>
      <c r="G15" s="64">
        <v>3</v>
      </c>
      <c r="H15" s="64" t="s">
        <v>512</v>
      </c>
      <c r="I15" s="64">
        <f t="shared" si="2"/>
        <v>1</v>
      </c>
      <c r="J15" s="74" t="s">
        <v>24</v>
      </c>
      <c r="K15" s="64"/>
      <c r="L15" s="64"/>
    </row>
    <row r="16" spans="1:12" ht="69" x14ac:dyDescent="0.25">
      <c r="A16" s="70"/>
      <c r="B16" s="64" t="s">
        <v>376</v>
      </c>
      <c r="C16" s="64" t="s">
        <v>375</v>
      </c>
      <c r="D16" s="64">
        <v>1</v>
      </c>
      <c r="E16" s="64">
        <v>2</v>
      </c>
      <c r="F16" s="64">
        <f t="shared" si="0"/>
        <v>2</v>
      </c>
      <c r="G16" s="64">
        <v>3</v>
      </c>
      <c r="H16" s="64" t="s">
        <v>512</v>
      </c>
      <c r="I16" s="64">
        <f t="shared" si="2"/>
        <v>1</v>
      </c>
      <c r="J16" s="74" t="s">
        <v>24</v>
      </c>
      <c r="K16" s="64"/>
      <c r="L16" s="64"/>
    </row>
    <row r="17" spans="1:12" ht="92" x14ac:dyDescent="0.25">
      <c r="A17" s="70"/>
      <c r="B17" s="64" t="s">
        <v>374</v>
      </c>
      <c r="C17" s="64" t="s">
        <v>372</v>
      </c>
      <c r="D17" s="64">
        <v>2</v>
      </c>
      <c r="E17" s="64">
        <v>2</v>
      </c>
      <c r="F17" s="64">
        <f t="shared" si="0"/>
        <v>4</v>
      </c>
      <c r="G17" s="64">
        <v>2</v>
      </c>
      <c r="H17" s="64" t="s">
        <v>371</v>
      </c>
      <c r="I17" s="64">
        <f t="shared" si="2"/>
        <v>2</v>
      </c>
      <c r="J17" s="74" t="s">
        <v>24</v>
      </c>
      <c r="K17" s="64"/>
      <c r="L17" s="64"/>
    </row>
    <row r="18" spans="1:12" ht="92" x14ac:dyDescent="0.25">
      <c r="A18" s="70"/>
      <c r="B18" s="64" t="s">
        <v>373</v>
      </c>
      <c r="C18" s="64" t="s">
        <v>372</v>
      </c>
      <c r="D18" s="64">
        <v>3</v>
      </c>
      <c r="E18" s="64">
        <v>2</v>
      </c>
      <c r="F18" s="64">
        <f t="shared" si="0"/>
        <v>6</v>
      </c>
      <c r="G18" s="64">
        <v>2</v>
      </c>
      <c r="H18" s="64" t="s">
        <v>371</v>
      </c>
      <c r="I18" s="64">
        <f t="shared" si="2"/>
        <v>3</v>
      </c>
      <c r="J18" s="74" t="s">
        <v>24</v>
      </c>
      <c r="K18" s="64"/>
      <c r="L18" s="64"/>
    </row>
    <row r="19" spans="1:12" ht="69" x14ac:dyDescent="0.25">
      <c r="A19" s="64" t="s">
        <v>370</v>
      </c>
      <c r="B19" s="64" t="s">
        <v>369</v>
      </c>
      <c r="C19" s="64" t="s">
        <v>368</v>
      </c>
      <c r="D19" s="64">
        <v>1</v>
      </c>
      <c r="E19" s="64">
        <v>3</v>
      </c>
      <c r="F19" s="64">
        <f t="shared" si="0"/>
        <v>3</v>
      </c>
      <c r="G19" s="64">
        <v>3</v>
      </c>
      <c r="H19" s="64" t="s">
        <v>367</v>
      </c>
      <c r="I19" s="64">
        <f t="shared" si="2"/>
        <v>1</v>
      </c>
      <c r="J19" s="74" t="s">
        <v>24</v>
      </c>
      <c r="K19" s="64"/>
      <c r="L19" s="64"/>
    </row>
    <row r="20" spans="1:12" x14ac:dyDescent="0.25">
      <c r="A20" s="102"/>
      <c r="B20" s="103"/>
      <c r="C20" s="103"/>
      <c r="D20" s="103"/>
      <c r="E20" s="103"/>
      <c r="F20" s="103"/>
      <c r="G20" s="104"/>
      <c r="H20" s="104"/>
      <c r="I20" s="66"/>
      <c r="J20" s="66"/>
      <c r="K20" s="66"/>
      <c r="L20" s="66"/>
    </row>
    <row r="21" spans="1:12" ht="30.5" x14ac:dyDescent="0.25">
      <c r="A21" s="51" t="s">
        <v>463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2" x14ac:dyDescent="0.25">
      <c r="A22" s="38"/>
      <c r="B22" s="38"/>
      <c r="C22" s="38"/>
      <c r="D22" s="38"/>
      <c r="E22" s="39"/>
      <c r="F22" s="38"/>
      <c r="G22" s="38"/>
      <c r="H22" s="38"/>
      <c r="I22" s="38"/>
      <c r="J22" s="38"/>
      <c r="K22" s="38"/>
      <c r="L22" s="38"/>
    </row>
    <row r="23" spans="1:12" x14ac:dyDescent="0.25">
      <c r="A23" s="42" t="s">
        <v>469</v>
      </c>
      <c r="B23" s="43"/>
      <c r="C23" s="43"/>
      <c r="D23" s="43"/>
      <c r="E23" s="43"/>
      <c r="F23" s="43"/>
      <c r="G23" s="43"/>
      <c r="H23" s="43"/>
      <c r="I23" s="43"/>
      <c r="J23" s="44"/>
      <c r="K23" s="37" t="s">
        <v>7</v>
      </c>
      <c r="L23" s="37"/>
    </row>
    <row r="24" spans="1:12" ht="46" x14ac:dyDescent="0.25">
      <c r="A24" s="45"/>
      <c r="B24" s="46"/>
      <c r="C24" s="46"/>
      <c r="D24" s="46"/>
      <c r="E24" s="46"/>
      <c r="F24" s="46"/>
      <c r="G24" s="46"/>
      <c r="H24" s="46"/>
      <c r="I24" s="46"/>
      <c r="J24" s="47"/>
      <c r="K24" s="28" t="s">
        <v>15</v>
      </c>
      <c r="L24" s="28" t="s">
        <v>41</v>
      </c>
    </row>
    <row r="25" spans="1:12" ht="69" x14ac:dyDescent="0.25">
      <c r="A25" s="48" t="s">
        <v>471</v>
      </c>
      <c r="B25" s="49"/>
      <c r="C25" s="49"/>
      <c r="D25" s="49"/>
      <c r="E25" s="49"/>
      <c r="F25" s="49"/>
      <c r="G25" s="49"/>
      <c r="H25" s="49"/>
      <c r="I25" s="49"/>
      <c r="J25" s="50"/>
      <c r="K25" s="32" t="s">
        <v>472</v>
      </c>
      <c r="L25" s="32" t="s">
        <v>473</v>
      </c>
    </row>
  </sheetData>
  <mergeCells count="18">
    <mergeCell ref="A21:L21"/>
    <mergeCell ref="A23:J24"/>
    <mergeCell ref="K23:L23"/>
    <mergeCell ref="A25:J25"/>
    <mergeCell ref="I4:J4"/>
    <mergeCell ref="A3:F3"/>
    <mergeCell ref="K4:L4"/>
    <mergeCell ref="A4:A5"/>
    <mergeCell ref="B4:B5"/>
    <mergeCell ref="C4:C5"/>
    <mergeCell ref="D4:F4"/>
    <mergeCell ref="A1:L1"/>
    <mergeCell ref="A2:L2"/>
    <mergeCell ref="A20:F20"/>
    <mergeCell ref="G4:H4"/>
    <mergeCell ref="A6:A9"/>
    <mergeCell ref="A10:A14"/>
    <mergeCell ref="A15:A18"/>
  </mergeCells>
  <printOptions horizontalCentered="1"/>
  <pageMargins left="0.16" right="0.24000000000000002" top="0.16" bottom="0.47" header="0.16" footer="0.2"/>
  <pageSetup paperSize="9" scale="69" orientation="portrait" r:id="rId1"/>
  <headerFooter alignWithMargins="0">
    <oddFooter>&amp;CPage 5 sur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7"/>
  <sheetViews>
    <sheetView topLeftCell="A28" zoomScale="50" zoomScaleNormal="50" zoomScaleSheetLayoutView="100" workbookViewId="0">
      <selection activeCell="A32" sqref="A32:L37"/>
    </sheetView>
  </sheetViews>
  <sheetFormatPr baseColWidth="10" defaultColWidth="9.81640625" defaultRowHeight="23" x14ac:dyDescent="0.25"/>
  <cols>
    <col min="1" max="1" width="28.453125" style="55" customWidth="1"/>
    <col min="2" max="2" width="33.26953125" style="55" customWidth="1"/>
    <col min="3" max="3" width="45.453125" style="55" customWidth="1"/>
    <col min="4" max="4" width="14.453125" style="55" customWidth="1"/>
    <col min="5" max="5" width="13.453125" style="97" customWidth="1"/>
    <col min="6" max="6" width="11.7265625" style="55" customWidth="1"/>
    <col min="7" max="7" width="15.7265625" style="55" customWidth="1"/>
    <col min="8" max="8" width="62.453125" style="55" customWidth="1"/>
    <col min="9" max="9" width="15.1796875" style="55" customWidth="1"/>
    <col min="10" max="10" width="15.81640625" style="55" customWidth="1"/>
    <col min="11" max="11" width="62.81640625" style="55" customWidth="1"/>
    <col min="12" max="12" width="18.81640625" style="55" customWidth="1"/>
    <col min="13" max="16384" width="9.81640625" style="55"/>
  </cols>
  <sheetData>
    <row r="1" spans="1:12" ht="35" x14ac:dyDescent="0.25">
      <c r="A1" s="9" t="s">
        <v>275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5">
      <c r="A3" s="80"/>
      <c r="B3" s="80"/>
      <c r="C3" s="80"/>
      <c r="D3" s="80"/>
      <c r="E3" s="80"/>
      <c r="F3" s="80"/>
      <c r="G3" s="79"/>
      <c r="H3" s="79"/>
      <c r="I3" s="79"/>
      <c r="J3" s="79"/>
      <c r="K3" s="79"/>
      <c r="L3" s="79"/>
    </row>
    <row r="4" spans="1:12" x14ac:dyDescent="0.25">
      <c r="A4" s="10" t="s">
        <v>1</v>
      </c>
      <c r="B4" s="10" t="s">
        <v>2</v>
      </c>
      <c r="C4" s="10" t="s">
        <v>3</v>
      </c>
      <c r="D4" s="53" t="s">
        <v>4</v>
      </c>
      <c r="E4" s="53"/>
      <c r="F4" s="53"/>
      <c r="G4" s="10" t="s">
        <v>5</v>
      </c>
      <c r="H4" s="10"/>
      <c r="I4" s="54" t="s">
        <v>6</v>
      </c>
      <c r="J4" s="54"/>
      <c r="K4" s="10" t="s">
        <v>7</v>
      </c>
      <c r="L4" s="10"/>
    </row>
    <row r="5" spans="1:12" ht="69" x14ac:dyDescent="0.25">
      <c r="A5" s="10"/>
      <c r="B5" s="10"/>
      <c r="C5" s="10"/>
      <c r="D5" s="56" t="s">
        <v>8</v>
      </c>
      <c r="E5" s="56" t="s">
        <v>9</v>
      </c>
      <c r="F5" s="56" t="s">
        <v>10</v>
      </c>
      <c r="G5" s="56" t="s">
        <v>11</v>
      </c>
      <c r="H5" s="56" t="s">
        <v>12</v>
      </c>
      <c r="I5" s="57" t="s">
        <v>13</v>
      </c>
      <c r="J5" s="56" t="s">
        <v>14</v>
      </c>
      <c r="K5" s="56" t="s">
        <v>15</v>
      </c>
      <c r="L5" s="56" t="s">
        <v>41</v>
      </c>
    </row>
    <row r="6" spans="1:12" ht="69" x14ac:dyDescent="0.25">
      <c r="A6" s="62" t="s">
        <v>274</v>
      </c>
      <c r="B6" s="59" t="s">
        <v>273</v>
      </c>
      <c r="C6" s="59" t="s">
        <v>272</v>
      </c>
      <c r="D6" s="59">
        <v>4</v>
      </c>
      <c r="E6" s="59">
        <v>4</v>
      </c>
      <c r="F6" s="59">
        <f t="shared" ref="F6:F30" si="0">E6*D6</f>
        <v>16</v>
      </c>
      <c r="G6" s="59">
        <v>4</v>
      </c>
      <c r="H6" s="59" t="s">
        <v>271</v>
      </c>
      <c r="I6" s="105">
        <f t="shared" ref="I6:I30" si="1">F6/G6</f>
        <v>4</v>
      </c>
      <c r="J6" s="63" t="s">
        <v>19</v>
      </c>
      <c r="K6" s="59" t="s">
        <v>515</v>
      </c>
      <c r="L6" s="59" t="s">
        <v>516</v>
      </c>
    </row>
    <row r="7" spans="1:12" ht="92" x14ac:dyDescent="0.25">
      <c r="A7" s="62"/>
      <c r="B7" s="59" t="s">
        <v>425</v>
      </c>
      <c r="C7" s="59" t="s">
        <v>270</v>
      </c>
      <c r="D7" s="59">
        <v>2</v>
      </c>
      <c r="E7" s="59">
        <v>3</v>
      </c>
      <c r="F7" s="59">
        <f t="shared" si="0"/>
        <v>6</v>
      </c>
      <c r="G7" s="59">
        <v>2</v>
      </c>
      <c r="H7" s="59" t="s">
        <v>268</v>
      </c>
      <c r="I7" s="105">
        <f t="shared" si="1"/>
        <v>3</v>
      </c>
      <c r="J7" s="60" t="s">
        <v>24</v>
      </c>
      <c r="K7" s="59"/>
      <c r="L7" s="59"/>
    </row>
    <row r="8" spans="1:12" ht="92" x14ac:dyDescent="0.25">
      <c r="A8" s="62"/>
      <c r="B8" s="59" t="s">
        <v>269</v>
      </c>
      <c r="C8" s="59" t="s">
        <v>267</v>
      </c>
      <c r="D8" s="59">
        <v>2</v>
      </c>
      <c r="E8" s="59">
        <v>3</v>
      </c>
      <c r="F8" s="59">
        <f t="shared" si="0"/>
        <v>6</v>
      </c>
      <c r="G8" s="59">
        <v>2</v>
      </c>
      <c r="H8" s="59" t="s">
        <v>268</v>
      </c>
      <c r="I8" s="105">
        <f t="shared" si="1"/>
        <v>3</v>
      </c>
      <c r="J8" s="60" t="s">
        <v>24</v>
      </c>
      <c r="K8" s="59"/>
      <c r="L8" s="59"/>
    </row>
    <row r="9" spans="1:12" ht="69" x14ac:dyDescent="0.25">
      <c r="A9" s="62"/>
      <c r="B9" s="59" t="s">
        <v>421</v>
      </c>
      <c r="C9" s="59" t="s">
        <v>267</v>
      </c>
      <c r="D9" s="59">
        <v>2</v>
      </c>
      <c r="E9" s="59">
        <v>4</v>
      </c>
      <c r="F9" s="59">
        <f t="shared" si="0"/>
        <v>8</v>
      </c>
      <c r="G9" s="59">
        <v>3</v>
      </c>
      <c r="H9" s="59" t="s">
        <v>266</v>
      </c>
      <c r="I9" s="105">
        <f t="shared" si="1"/>
        <v>2.6666666666666665</v>
      </c>
      <c r="J9" s="60" t="s">
        <v>24</v>
      </c>
      <c r="K9" s="59"/>
      <c r="L9" s="59"/>
    </row>
    <row r="10" spans="1:12" ht="92" x14ac:dyDescent="0.25">
      <c r="A10" s="62"/>
      <c r="B10" s="59" t="s">
        <v>265</v>
      </c>
      <c r="C10" s="59" t="s">
        <v>264</v>
      </c>
      <c r="D10" s="59">
        <v>1</v>
      </c>
      <c r="E10" s="59">
        <v>2</v>
      </c>
      <c r="F10" s="59">
        <f t="shared" si="0"/>
        <v>2</v>
      </c>
      <c r="G10" s="59">
        <v>3</v>
      </c>
      <c r="H10" s="59" t="s">
        <v>426</v>
      </c>
      <c r="I10" s="105">
        <f t="shared" si="1"/>
        <v>0.66666666666666663</v>
      </c>
      <c r="J10" s="60" t="s">
        <v>24</v>
      </c>
      <c r="K10" s="59"/>
      <c r="L10" s="59"/>
    </row>
    <row r="11" spans="1:12" ht="92" x14ac:dyDescent="0.25">
      <c r="A11" s="62" t="s">
        <v>263</v>
      </c>
      <c r="B11" s="59" t="s">
        <v>262</v>
      </c>
      <c r="C11" s="59" t="s">
        <v>261</v>
      </c>
      <c r="D11" s="59">
        <v>1</v>
      </c>
      <c r="E11" s="59">
        <v>4</v>
      </c>
      <c r="F11" s="59">
        <f t="shared" si="0"/>
        <v>4</v>
      </c>
      <c r="G11" s="59">
        <v>4</v>
      </c>
      <c r="H11" s="59" t="s">
        <v>254</v>
      </c>
      <c r="I11" s="105">
        <f t="shared" si="1"/>
        <v>1</v>
      </c>
      <c r="J11" s="60" t="s">
        <v>24</v>
      </c>
      <c r="K11" s="59"/>
      <c r="L11" s="59"/>
    </row>
    <row r="12" spans="1:12" ht="92" x14ac:dyDescent="0.25">
      <c r="A12" s="62"/>
      <c r="B12" s="59" t="s">
        <v>260</v>
      </c>
      <c r="C12" s="59" t="s">
        <v>224</v>
      </c>
      <c r="D12" s="59">
        <v>1</v>
      </c>
      <c r="E12" s="59">
        <v>4</v>
      </c>
      <c r="F12" s="59">
        <f t="shared" si="0"/>
        <v>4</v>
      </c>
      <c r="G12" s="59">
        <v>4</v>
      </c>
      <c r="H12" s="59" t="s">
        <v>259</v>
      </c>
      <c r="I12" s="105">
        <f t="shared" si="1"/>
        <v>1</v>
      </c>
      <c r="J12" s="60" t="s">
        <v>24</v>
      </c>
      <c r="K12" s="59"/>
      <c r="L12" s="59"/>
    </row>
    <row r="13" spans="1:12" ht="69" x14ac:dyDescent="0.25">
      <c r="A13" s="62"/>
      <c r="B13" s="59" t="s">
        <v>258</v>
      </c>
      <c r="C13" s="59" t="s">
        <v>257</v>
      </c>
      <c r="D13" s="59">
        <v>3</v>
      </c>
      <c r="E13" s="59">
        <v>3</v>
      </c>
      <c r="F13" s="59">
        <f t="shared" si="0"/>
        <v>9</v>
      </c>
      <c r="G13" s="59">
        <v>4</v>
      </c>
      <c r="H13" s="59" t="s">
        <v>276</v>
      </c>
      <c r="I13" s="105">
        <f t="shared" si="1"/>
        <v>2.25</v>
      </c>
      <c r="J13" s="60" t="s">
        <v>24</v>
      </c>
      <c r="K13" s="59"/>
      <c r="L13" s="59"/>
    </row>
    <row r="14" spans="1:12" ht="92" x14ac:dyDescent="0.25">
      <c r="A14" s="62"/>
      <c r="B14" s="59" t="s">
        <v>256</v>
      </c>
      <c r="C14" s="59" t="s">
        <v>255</v>
      </c>
      <c r="D14" s="59">
        <v>1</v>
      </c>
      <c r="E14" s="59">
        <v>4</v>
      </c>
      <c r="F14" s="59">
        <f t="shared" si="0"/>
        <v>4</v>
      </c>
      <c r="G14" s="59">
        <v>4</v>
      </c>
      <c r="H14" s="59" t="s">
        <v>254</v>
      </c>
      <c r="I14" s="105">
        <f t="shared" si="1"/>
        <v>1</v>
      </c>
      <c r="J14" s="60" t="s">
        <v>24</v>
      </c>
      <c r="K14" s="59"/>
      <c r="L14" s="59"/>
    </row>
    <row r="15" spans="1:12" ht="138" x14ac:dyDescent="0.25">
      <c r="A15" s="62"/>
      <c r="B15" s="59" t="s">
        <v>253</v>
      </c>
      <c r="C15" s="59" t="s">
        <v>250</v>
      </c>
      <c r="D15" s="59">
        <v>1</v>
      </c>
      <c r="E15" s="59">
        <v>4</v>
      </c>
      <c r="F15" s="59">
        <f t="shared" si="0"/>
        <v>4</v>
      </c>
      <c r="G15" s="59">
        <v>4</v>
      </c>
      <c r="H15" s="59" t="s">
        <v>252</v>
      </c>
      <c r="I15" s="105">
        <f t="shared" si="1"/>
        <v>1</v>
      </c>
      <c r="J15" s="60" t="s">
        <v>24</v>
      </c>
      <c r="K15" s="59"/>
      <c r="L15" s="59"/>
    </row>
    <row r="16" spans="1:12" ht="115" x14ac:dyDescent="0.25">
      <c r="A16" s="62"/>
      <c r="B16" s="59" t="s">
        <v>251</v>
      </c>
      <c r="C16" s="59" t="s">
        <v>250</v>
      </c>
      <c r="D16" s="59">
        <v>1</v>
      </c>
      <c r="E16" s="59">
        <v>4</v>
      </c>
      <c r="F16" s="59">
        <f t="shared" si="0"/>
        <v>4</v>
      </c>
      <c r="G16" s="59">
        <v>4</v>
      </c>
      <c r="H16" s="59" t="s">
        <v>249</v>
      </c>
      <c r="I16" s="105">
        <f t="shared" si="1"/>
        <v>1</v>
      </c>
      <c r="J16" s="60" t="s">
        <v>24</v>
      </c>
      <c r="K16" s="59"/>
      <c r="L16" s="59"/>
    </row>
    <row r="17" spans="1:12" ht="46" x14ac:dyDescent="0.25">
      <c r="A17" s="62" t="s">
        <v>248</v>
      </c>
      <c r="B17" s="59" t="s">
        <v>247</v>
      </c>
      <c r="C17" s="59" t="s">
        <v>246</v>
      </c>
      <c r="D17" s="59">
        <v>2</v>
      </c>
      <c r="E17" s="59">
        <v>3</v>
      </c>
      <c r="F17" s="59">
        <f t="shared" si="0"/>
        <v>6</v>
      </c>
      <c r="G17" s="59">
        <v>2</v>
      </c>
      <c r="H17" s="59" t="s">
        <v>245</v>
      </c>
      <c r="I17" s="105">
        <f t="shared" si="1"/>
        <v>3</v>
      </c>
      <c r="J17" s="60" t="s">
        <v>24</v>
      </c>
      <c r="K17" s="59"/>
      <c r="L17" s="59"/>
    </row>
    <row r="18" spans="1:12" ht="46" x14ac:dyDescent="0.25">
      <c r="A18" s="62"/>
      <c r="B18" s="59" t="s">
        <v>244</v>
      </c>
      <c r="C18" s="59" t="s">
        <v>235</v>
      </c>
      <c r="D18" s="59">
        <v>2</v>
      </c>
      <c r="E18" s="59">
        <v>3</v>
      </c>
      <c r="F18" s="59">
        <f t="shared" si="0"/>
        <v>6</v>
      </c>
      <c r="G18" s="59">
        <v>3</v>
      </c>
      <c r="H18" s="59" t="s">
        <v>439</v>
      </c>
      <c r="I18" s="105">
        <f t="shared" si="1"/>
        <v>2</v>
      </c>
      <c r="J18" s="60" t="s">
        <v>24</v>
      </c>
      <c r="K18" s="59"/>
      <c r="L18" s="59"/>
    </row>
    <row r="19" spans="1:12" ht="46" x14ac:dyDescent="0.25">
      <c r="A19" s="62"/>
      <c r="B19" s="59" t="s">
        <v>243</v>
      </c>
      <c r="C19" s="59" t="s">
        <v>242</v>
      </c>
      <c r="D19" s="59">
        <v>3</v>
      </c>
      <c r="E19" s="59">
        <v>3</v>
      </c>
      <c r="F19" s="59">
        <f t="shared" si="0"/>
        <v>9</v>
      </c>
      <c r="G19" s="59">
        <v>3</v>
      </c>
      <c r="H19" s="59" t="s">
        <v>440</v>
      </c>
      <c r="I19" s="105">
        <f t="shared" si="1"/>
        <v>3</v>
      </c>
      <c r="J19" s="60" t="s">
        <v>24</v>
      </c>
      <c r="K19" s="59"/>
      <c r="L19" s="59"/>
    </row>
    <row r="20" spans="1:12" ht="69" x14ac:dyDescent="0.25">
      <c r="A20" s="62"/>
      <c r="B20" s="59" t="s">
        <v>241</v>
      </c>
      <c r="C20" s="59" t="s">
        <v>240</v>
      </c>
      <c r="D20" s="59">
        <v>2</v>
      </c>
      <c r="E20" s="59">
        <v>4</v>
      </c>
      <c r="F20" s="59">
        <f t="shared" si="0"/>
        <v>8</v>
      </c>
      <c r="G20" s="59">
        <v>3</v>
      </c>
      <c r="H20" s="59" t="s">
        <v>239</v>
      </c>
      <c r="I20" s="105">
        <f>F20/G20</f>
        <v>2.6666666666666665</v>
      </c>
      <c r="J20" s="60" t="s">
        <v>24</v>
      </c>
      <c r="K20" s="59"/>
      <c r="L20" s="59"/>
    </row>
    <row r="21" spans="1:12" ht="115" x14ac:dyDescent="0.25">
      <c r="A21" s="62"/>
      <c r="B21" s="59" t="s">
        <v>238</v>
      </c>
      <c r="C21" s="59" t="s">
        <v>237</v>
      </c>
      <c r="D21" s="59">
        <v>3</v>
      </c>
      <c r="E21" s="59">
        <v>4</v>
      </c>
      <c r="F21" s="59">
        <f t="shared" si="0"/>
        <v>12</v>
      </c>
      <c r="G21" s="59">
        <v>4</v>
      </c>
      <c r="H21" s="59" t="s">
        <v>441</v>
      </c>
      <c r="I21" s="105">
        <f>F21/G21</f>
        <v>3</v>
      </c>
      <c r="J21" s="60" t="s">
        <v>24</v>
      </c>
      <c r="K21" s="59"/>
      <c r="L21" s="59"/>
    </row>
    <row r="22" spans="1:12" ht="46" x14ac:dyDescent="0.25">
      <c r="A22" s="62"/>
      <c r="B22" s="59" t="s">
        <v>236</v>
      </c>
      <c r="C22" s="59" t="s">
        <v>235</v>
      </c>
      <c r="D22" s="59">
        <v>1</v>
      </c>
      <c r="E22" s="59">
        <v>3</v>
      </c>
      <c r="F22" s="59">
        <f t="shared" si="0"/>
        <v>3</v>
      </c>
      <c r="G22" s="59">
        <v>2</v>
      </c>
      <c r="H22" s="59" t="s">
        <v>442</v>
      </c>
      <c r="I22" s="105">
        <f t="shared" si="1"/>
        <v>1.5</v>
      </c>
      <c r="J22" s="60" t="s">
        <v>24</v>
      </c>
      <c r="K22" s="59"/>
      <c r="L22" s="59"/>
    </row>
    <row r="23" spans="1:12" ht="69" x14ac:dyDescent="0.25">
      <c r="A23" s="62"/>
      <c r="B23" s="59" t="s">
        <v>234</v>
      </c>
      <c r="C23" s="59" t="s">
        <v>220</v>
      </c>
      <c r="D23" s="59">
        <v>4</v>
      </c>
      <c r="E23" s="59">
        <v>3</v>
      </c>
      <c r="F23" s="59">
        <f t="shared" si="0"/>
        <v>12</v>
      </c>
      <c r="G23" s="59">
        <v>3</v>
      </c>
      <c r="H23" s="59" t="s">
        <v>233</v>
      </c>
      <c r="I23" s="105">
        <f t="shared" si="1"/>
        <v>4</v>
      </c>
      <c r="J23" s="63" t="s">
        <v>19</v>
      </c>
      <c r="K23" s="59" t="s">
        <v>518</v>
      </c>
      <c r="L23" s="59" t="s">
        <v>517</v>
      </c>
    </row>
    <row r="24" spans="1:12" ht="69" x14ac:dyDescent="0.25">
      <c r="A24" s="62"/>
      <c r="B24" s="59" t="s">
        <v>232</v>
      </c>
      <c r="C24" s="59" t="s">
        <v>220</v>
      </c>
      <c r="D24" s="59">
        <v>2</v>
      </c>
      <c r="E24" s="59">
        <v>3</v>
      </c>
      <c r="F24" s="59">
        <f t="shared" si="0"/>
        <v>6</v>
      </c>
      <c r="G24" s="59">
        <v>3</v>
      </c>
      <c r="H24" s="59" t="s">
        <v>514</v>
      </c>
      <c r="I24" s="105">
        <f t="shared" si="1"/>
        <v>2</v>
      </c>
      <c r="J24" s="60" t="s">
        <v>24</v>
      </c>
      <c r="K24" s="59" t="s">
        <v>443</v>
      </c>
      <c r="L24" s="59" t="s">
        <v>519</v>
      </c>
    </row>
    <row r="25" spans="1:12" ht="69" x14ac:dyDescent="0.25">
      <c r="A25" s="62"/>
      <c r="B25" s="59" t="s">
        <v>231</v>
      </c>
      <c r="C25" s="59" t="s">
        <v>230</v>
      </c>
      <c r="D25" s="59">
        <v>2</v>
      </c>
      <c r="E25" s="59">
        <v>4</v>
      </c>
      <c r="F25" s="59">
        <f t="shared" si="0"/>
        <v>8</v>
      </c>
      <c r="G25" s="59">
        <v>3</v>
      </c>
      <c r="H25" s="59" t="s">
        <v>520</v>
      </c>
      <c r="I25" s="105">
        <f t="shared" si="1"/>
        <v>2.6666666666666665</v>
      </c>
      <c r="J25" s="60" t="s">
        <v>24</v>
      </c>
      <c r="K25" s="59"/>
      <c r="L25" s="59"/>
    </row>
    <row r="26" spans="1:12" ht="69" x14ac:dyDescent="0.25">
      <c r="A26" s="62"/>
      <c r="B26" s="59" t="s">
        <v>229</v>
      </c>
      <c r="C26" s="59" t="s">
        <v>228</v>
      </c>
      <c r="D26" s="59">
        <v>2</v>
      </c>
      <c r="E26" s="59">
        <v>2</v>
      </c>
      <c r="F26" s="59">
        <f t="shared" si="0"/>
        <v>4</v>
      </c>
      <c r="G26" s="59">
        <v>3</v>
      </c>
      <c r="H26" s="59" t="s">
        <v>227</v>
      </c>
      <c r="I26" s="105">
        <f t="shared" si="1"/>
        <v>1.3333333333333333</v>
      </c>
      <c r="J26" s="60" t="s">
        <v>24</v>
      </c>
      <c r="K26" s="59"/>
      <c r="L26" s="59"/>
    </row>
    <row r="27" spans="1:12" ht="92" x14ac:dyDescent="0.25">
      <c r="A27" s="59" t="s">
        <v>226</v>
      </c>
      <c r="B27" s="59" t="s">
        <v>225</v>
      </c>
      <c r="C27" s="59" t="s">
        <v>224</v>
      </c>
      <c r="D27" s="59">
        <v>1</v>
      </c>
      <c r="E27" s="59">
        <v>4</v>
      </c>
      <c r="F27" s="59">
        <f t="shared" si="0"/>
        <v>4</v>
      </c>
      <c r="G27" s="59">
        <v>3</v>
      </c>
      <c r="H27" s="59" t="s">
        <v>412</v>
      </c>
      <c r="I27" s="105">
        <f t="shared" si="1"/>
        <v>1.3333333333333333</v>
      </c>
      <c r="J27" s="60" t="s">
        <v>24</v>
      </c>
      <c r="K27" s="59"/>
      <c r="L27" s="59"/>
    </row>
    <row r="28" spans="1:12" ht="92" x14ac:dyDescent="0.25">
      <c r="A28" s="62" t="s">
        <v>223</v>
      </c>
      <c r="B28" s="59" t="s">
        <v>411</v>
      </c>
      <c r="C28" s="59" t="s">
        <v>222</v>
      </c>
      <c r="D28" s="59">
        <v>4</v>
      </c>
      <c r="E28" s="59">
        <v>4</v>
      </c>
      <c r="F28" s="59">
        <f t="shared" si="0"/>
        <v>16</v>
      </c>
      <c r="G28" s="59">
        <v>4</v>
      </c>
      <c r="H28" s="59" t="s">
        <v>423</v>
      </c>
      <c r="I28" s="105">
        <f t="shared" si="1"/>
        <v>4</v>
      </c>
      <c r="J28" s="63" t="s">
        <v>19</v>
      </c>
      <c r="K28" s="59" t="s">
        <v>515</v>
      </c>
      <c r="L28" s="59" t="s">
        <v>516</v>
      </c>
    </row>
    <row r="29" spans="1:12" ht="69" x14ac:dyDescent="0.25">
      <c r="A29" s="62"/>
      <c r="B29" s="59" t="s">
        <v>221</v>
      </c>
      <c r="C29" s="59" t="s">
        <v>220</v>
      </c>
      <c r="D29" s="59">
        <v>2</v>
      </c>
      <c r="E29" s="59">
        <v>3</v>
      </c>
      <c r="F29" s="59">
        <f t="shared" si="0"/>
        <v>6</v>
      </c>
      <c r="G29" s="59">
        <v>3</v>
      </c>
      <c r="H29" s="59" t="s">
        <v>219</v>
      </c>
      <c r="I29" s="105">
        <f t="shared" si="1"/>
        <v>2</v>
      </c>
      <c r="J29" s="60" t="s">
        <v>24</v>
      </c>
      <c r="K29" s="59"/>
      <c r="L29" s="59"/>
    </row>
    <row r="30" spans="1:12" ht="92" x14ac:dyDescent="0.25">
      <c r="A30" s="62"/>
      <c r="B30" s="59" t="s">
        <v>218</v>
      </c>
      <c r="C30" s="59" t="s">
        <v>217</v>
      </c>
      <c r="D30" s="59">
        <v>2</v>
      </c>
      <c r="E30" s="59">
        <v>3</v>
      </c>
      <c r="F30" s="59">
        <f t="shared" si="0"/>
        <v>6</v>
      </c>
      <c r="G30" s="59">
        <v>2</v>
      </c>
      <c r="H30" s="59" t="s">
        <v>216</v>
      </c>
      <c r="I30" s="105">
        <f t="shared" si="1"/>
        <v>3</v>
      </c>
      <c r="J30" s="60" t="s">
        <v>24</v>
      </c>
      <c r="K30" s="59"/>
      <c r="L30" s="59"/>
    </row>
    <row r="32" spans="1:12" ht="30.5" x14ac:dyDescent="0.25">
      <c r="A32" s="51" t="s">
        <v>463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4" spans="1:12" x14ac:dyDescent="0.25">
      <c r="A34" s="42" t="s">
        <v>469</v>
      </c>
      <c r="B34" s="43"/>
      <c r="C34" s="43"/>
      <c r="D34" s="43"/>
      <c r="E34" s="43"/>
      <c r="F34" s="43"/>
      <c r="G34" s="43"/>
      <c r="H34" s="43"/>
      <c r="I34" s="43"/>
      <c r="J34" s="44"/>
      <c r="K34" s="37" t="s">
        <v>7</v>
      </c>
      <c r="L34" s="37"/>
    </row>
    <row r="35" spans="1:12" x14ac:dyDescent="0.25">
      <c r="A35" s="45"/>
      <c r="B35" s="46"/>
      <c r="C35" s="46"/>
      <c r="D35" s="46"/>
      <c r="E35" s="46"/>
      <c r="F35" s="46"/>
      <c r="G35" s="46"/>
      <c r="H35" s="46"/>
      <c r="I35" s="46"/>
      <c r="J35" s="47"/>
      <c r="K35" s="28" t="s">
        <v>15</v>
      </c>
      <c r="L35" s="28" t="s">
        <v>41</v>
      </c>
    </row>
    <row r="36" spans="1:12" ht="46" x14ac:dyDescent="0.25">
      <c r="A36" s="48" t="s">
        <v>471</v>
      </c>
      <c r="B36" s="49"/>
      <c r="C36" s="49"/>
      <c r="D36" s="49"/>
      <c r="E36" s="49"/>
      <c r="F36" s="49"/>
      <c r="G36" s="49"/>
      <c r="H36" s="49"/>
      <c r="I36" s="49"/>
      <c r="J36" s="50"/>
      <c r="K36" s="32" t="s">
        <v>472</v>
      </c>
      <c r="L36" s="32" t="s">
        <v>473</v>
      </c>
    </row>
    <row r="37" spans="1:12" ht="69" x14ac:dyDescent="0.25">
      <c r="A37" s="48" t="s">
        <v>521</v>
      </c>
      <c r="B37" s="49"/>
      <c r="C37" s="49"/>
      <c r="D37" s="49"/>
      <c r="E37" s="49"/>
      <c r="F37" s="49"/>
      <c r="G37" s="49"/>
      <c r="H37" s="49"/>
      <c r="I37" s="49"/>
      <c r="J37" s="50"/>
      <c r="K37" s="32" t="s">
        <v>523</v>
      </c>
      <c r="L37" s="32" t="s">
        <v>522</v>
      </c>
    </row>
  </sheetData>
  <mergeCells count="19">
    <mergeCell ref="A32:L32"/>
    <mergeCell ref="A34:J35"/>
    <mergeCell ref="K34:L34"/>
    <mergeCell ref="A36:J36"/>
    <mergeCell ref="A37:J37"/>
    <mergeCell ref="A3:F3"/>
    <mergeCell ref="A4:A5"/>
    <mergeCell ref="B4:B5"/>
    <mergeCell ref="C4:C5"/>
    <mergeCell ref="D4:F4"/>
    <mergeCell ref="A1:L1"/>
    <mergeCell ref="A2:L2"/>
    <mergeCell ref="A28:A30"/>
    <mergeCell ref="I4:J4"/>
    <mergeCell ref="K4:L4"/>
    <mergeCell ref="A6:A10"/>
    <mergeCell ref="A11:A16"/>
    <mergeCell ref="A17:A26"/>
    <mergeCell ref="G4:H4"/>
  </mergeCells>
  <printOptions horizontalCentered="1"/>
  <pageMargins left="0.16" right="0.24000000000000002" top="0.16" bottom="0.47" header="0.16" footer="0.2"/>
  <pageSetup paperSize="9" scale="64" fitToHeight="0" orientation="landscape" r:id="rId1"/>
  <headerFooter alignWithMargins="0">
    <oddFooter>&amp;CPage 5 sur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9F4E-CCCC-47C4-9BFC-C65613E71F43}">
  <sheetPr>
    <pageSetUpPr fitToPage="1"/>
  </sheetPr>
  <dimension ref="A1:L25"/>
  <sheetViews>
    <sheetView zoomScale="50" zoomScaleNormal="50" zoomScaleSheetLayoutView="100" workbookViewId="0">
      <selection activeCell="K26" sqref="K26"/>
    </sheetView>
  </sheetViews>
  <sheetFormatPr baseColWidth="10" defaultColWidth="9.81640625" defaultRowHeight="23" x14ac:dyDescent="0.25"/>
  <cols>
    <col min="1" max="1" width="28.453125" style="75" customWidth="1"/>
    <col min="2" max="2" width="29.1796875" style="75" customWidth="1"/>
    <col min="3" max="3" width="41.36328125" style="75" customWidth="1"/>
    <col min="4" max="4" width="12.453125" style="75" customWidth="1"/>
    <col min="5" max="5" width="12.453125" style="76" customWidth="1"/>
    <col min="6" max="6" width="12.453125" style="75" customWidth="1"/>
    <col min="7" max="7" width="15.7265625" style="75" customWidth="1"/>
    <col min="8" max="8" width="52" style="75" customWidth="1"/>
    <col min="9" max="9" width="15.1796875" style="75" customWidth="1"/>
    <col min="10" max="10" width="15.81640625" style="75" customWidth="1"/>
    <col min="11" max="11" width="78.453125" style="75" customWidth="1"/>
    <col min="12" max="12" width="21" style="75" bestFit="1" customWidth="1"/>
    <col min="13" max="16384" width="9.81640625" style="75"/>
  </cols>
  <sheetData>
    <row r="1" spans="1:12" s="55" customFormat="1" ht="35" x14ac:dyDescent="0.25">
      <c r="A1" s="9" t="s">
        <v>556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s="107" customFormat="1" ht="30.5" x14ac:dyDescent="0.25">
      <c r="A2" s="106" t="s">
        <v>462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4" spans="1:12" x14ac:dyDescent="0.25">
      <c r="A4" s="157" t="s">
        <v>1</v>
      </c>
      <c r="B4" s="158" t="s">
        <v>2</v>
      </c>
      <c r="C4" s="159" t="s">
        <v>3</v>
      </c>
      <c r="D4" s="164" t="s">
        <v>4</v>
      </c>
      <c r="E4" s="165"/>
      <c r="F4" s="166"/>
      <c r="G4" s="160" t="s">
        <v>5</v>
      </c>
      <c r="H4" s="160"/>
      <c r="I4" s="167" t="s">
        <v>6</v>
      </c>
      <c r="J4" s="168"/>
      <c r="K4" s="160" t="s">
        <v>7</v>
      </c>
      <c r="L4" s="160"/>
    </row>
    <row r="5" spans="1:12" ht="69" x14ac:dyDescent="0.25">
      <c r="A5" s="161"/>
      <c r="B5" s="162"/>
      <c r="C5" s="163"/>
      <c r="D5" s="169" t="s">
        <v>8</v>
      </c>
      <c r="E5" s="169" t="s">
        <v>9</v>
      </c>
      <c r="F5" s="169" t="s">
        <v>10</v>
      </c>
      <c r="G5" s="169" t="s">
        <v>11</v>
      </c>
      <c r="H5" s="169" t="s">
        <v>12</v>
      </c>
      <c r="I5" s="170" t="s">
        <v>13</v>
      </c>
      <c r="J5" s="169" t="s">
        <v>14</v>
      </c>
      <c r="K5" s="169" t="s">
        <v>15</v>
      </c>
      <c r="L5" s="169" t="s">
        <v>41</v>
      </c>
    </row>
    <row r="6" spans="1:12" ht="69" x14ac:dyDescent="0.25">
      <c r="A6" s="171" t="s">
        <v>557</v>
      </c>
      <c r="B6" s="91" t="s">
        <v>558</v>
      </c>
      <c r="C6" s="91" t="s">
        <v>559</v>
      </c>
      <c r="D6" s="91">
        <v>3</v>
      </c>
      <c r="E6" s="91">
        <v>3</v>
      </c>
      <c r="F6" s="91">
        <f t="shared" ref="F6:F18" si="0">D6*E6</f>
        <v>9</v>
      </c>
      <c r="G6" s="91">
        <v>3</v>
      </c>
      <c r="H6" s="91" t="s">
        <v>560</v>
      </c>
      <c r="I6" s="172">
        <f t="shared" ref="I6:I18" si="1">F6/G6</f>
        <v>3</v>
      </c>
      <c r="J6" s="173" t="s">
        <v>24</v>
      </c>
      <c r="K6" s="91"/>
      <c r="L6" s="91"/>
    </row>
    <row r="7" spans="1:12" ht="69" x14ac:dyDescent="0.25">
      <c r="A7" s="174"/>
      <c r="B7" s="91" t="s">
        <v>561</v>
      </c>
      <c r="C7" s="91" t="s">
        <v>559</v>
      </c>
      <c r="D7" s="91">
        <v>1</v>
      </c>
      <c r="E7" s="91">
        <v>3</v>
      </c>
      <c r="F7" s="91">
        <f t="shared" si="0"/>
        <v>3</v>
      </c>
      <c r="G7" s="91">
        <v>3</v>
      </c>
      <c r="H7" s="91" t="s">
        <v>581</v>
      </c>
      <c r="I7" s="172">
        <f t="shared" si="1"/>
        <v>1</v>
      </c>
      <c r="J7" s="173" t="s">
        <v>24</v>
      </c>
      <c r="K7" s="91"/>
      <c r="L7" s="91"/>
    </row>
    <row r="8" spans="1:12" ht="69" x14ac:dyDescent="0.25">
      <c r="A8" s="174"/>
      <c r="B8" s="91" t="s">
        <v>562</v>
      </c>
      <c r="C8" s="91" t="s">
        <v>559</v>
      </c>
      <c r="D8" s="91">
        <v>2</v>
      </c>
      <c r="E8" s="91">
        <v>3</v>
      </c>
      <c r="F8" s="91">
        <f t="shared" si="0"/>
        <v>6</v>
      </c>
      <c r="G8" s="91">
        <v>3</v>
      </c>
      <c r="H8" s="91" t="s">
        <v>563</v>
      </c>
      <c r="I8" s="172">
        <f t="shared" si="1"/>
        <v>2</v>
      </c>
      <c r="J8" s="173" t="s">
        <v>24</v>
      </c>
      <c r="K8" s="91"/>
      <c r="L8" s="91"/>
    </row>
    <row r="9" spans="1:12" ht="69" x14ac:dyDescent="0.25">
      <c r="A9" s="174"/>
      <c r="B9" s="91" t="s">
        <v>564</v>
      </c>
      <c r="C9" s="91" t="s">
        <v>559</v>
      </c>
      <c r="D9" s="91">
        <v>2</v>
      </c>
      <c r="E9" s="91">
        <v>3</v>
      </c>
      <c r="F9" s="91">
        <f t="shared" si="0"/>
        <v>6</v>
      </c>
      <c r="G9" s="91">
        <v>3</v>
      </c>
      <c r="H9" s="91" t="s">
        <v>565</v>
      </c>
      <c r="I9" s="172">
        <f t="shared" si="1"/>
        <v>2</v>
      </c>
      <c r="J9" s="173" t="s">
        <v>24</v>
      </c>
      <c r="K9" s="32" t="s">
        <v>498</v>
      </c>
      <c r="L9" s="32" t="s">
        <v>497</v>
      </c>
    </row>
    <row r="10" spans="1:12" ht="69" x14ac:dyDescent="0.25">
      <c r="A10" s="174"/>
      <c r="B10" s="91" t="s">
        <v>566</v>
      </c>
      <c r="C10" s="91" t="s">
        <v>567</v>
      </c>
      <c r="D10" s="91">
        <v>2</v>
      </c>
      <c r="E10" s="91">
        <v>3</v>
      </c>
      <c r="F10" s="91">
        <f t="shared" si="0"/>
        <v>6</v>
      </c>
      <c r="G10" s="91">
        <v>3</v>
      </c>
      <c r="H10" s="91" t="s">
        <v>580</v>
      </c>
      <c r="I10" s="172">
        <f t="shared" si="1"/>
        <v>2</v>
      </c>
      <c r="J10" s="173" t="s">
        <v>24</v>
      </c>
      <c r="K10" s="91"/>
      <c r="L10" s="91"/>
    </row>
    <row r="11" spans="1:12" ht="92" x14ac:dyDescent="0.25">
      <c r="A11" s="174"/>
      <c r="B11" s="91" t="s">
        <v>568</v>
      </c>
      <c r="C11" s="91" t="s">
        <v>559</v>
      </c>
      <c r="D11" s="91">
        <v>2</v>
      </c>
      <c r="E11" s="91">
        <v>3</v>
      </c>
      <c r="F11" s="91">
        <f t="shared" si="0"/>
        <v>6</v>
      </c>
      <c r="G11" s="91">
        <v>3</v>
      </c>
      <c r="H11" s="91" t="s">
        <v>582</v>
      </c>
      <c r="I11" s="172">
        <f t="shared" si="1"/>
        <v>2</v>
      </c>
      <c r="J11" s="173" t="s">
        <v>24</v>
      </c>
      <c r="K11" s="91"/>
      <c r="L11" s="91"/>
    </row>
    <row r="12" spans="1:12" ht="46" x14ac:dyDescent="0.25">
      <c r="A12" s="174"/>
      <c r="B12" s="91" t="s">
        <v>569</v>
      </c>
      <c r="C12" s="91" t="s">
        <v>567</v>
      </c>
      <c r="D12" s="91">
        <v>3</v>
      </c>
      <c r="E12" s="91">
        <v>3</v>
      </c>
      <c r="F12" s="91">
        <f t="shared" si="0"/>
        <v>9</v>
      </c>
      <c r="G12" s="91">
        <v>3</v>
      </c>
      <c r="H12" s="91" t="s">
        <v>583</v>
      </c>
      <c r="I12" s="172">
        <f t="shared" si="1"/>
        <v>3</v>
      </c>
      <c r="J12" s="173" t="s">
        <v>24</v>
      </c>
      <c r="K12" s="91"/>
      <c r="L12" s="91"/>
    </row>
    <row r="13" spans="1:12" ht="69" x14ac:dyDescent="0.25">
      <c r="A13" s="174"/>
      <c r="B13" s="91" t="s">
        <v>570</v>
      </c>
      <c r="C13" s="91" t="s">
        <v>559</v>
      </c>
      <c r="D13" s="91">
        <v>2</v>
      </c>
      <c r="E13" s="91">
        <v>3</v>
      </c>
      <c r="F13" s="91">
        <f t="shared" si="0"/>
        <v>6</v>
      </c>
      <c r="G13" s="91">
        <v>3</v>
      </c>
      <c r="H13" s="91" t="s">
        <v>583</v>
      </c>
      <c r="I13" s="172">
        <f t="shared" si="1"/>
        <v>2</v>
      </c>
      <c r="J13" s="173" t="s">
        <v>24</v>
      </c>
      <c r="K13" s="91"/>
      <c r="L13" s="91"/>
    </row>
    <row r="14" spans="1:12" ht="69" x14ac:dyDescent="0.25">
      <c r="A14" s="174"/>
      <c r="B14" s="91" t="s">
        <v>571</v>
      </c>
      <c r="C14" s="91" t="s">
        <v>559</v>
      </c>
      <c r="D14" s="91">
        <v>3</v>
      </c>
      <c r="E14" s="91">
        <v>3</v>
      </c>
      <c r="F14" s="91">
        <f t="shared" si="0"/>
        <v>9</v>
      </c>
      <c r="G14" s="91">
        <v>2</v>
      </c>
      <c r="H14" s="91" t="s">
        <v>584</v>
      </c>
      <c r="I14" s="172">
        <f t="shared" si="1"/>
        <v>4.5</v>
      </c>
      <c r="J14" s="176" t="s">
        <v>19</v>
      </c>
      <c r="K14" s="145" t="s">
        <v>586</v>
      </c>
      <c r="L14" s="145" t="s">
        <v>585</v>
      </c>
    </row>
    <row r="15" spans="1:12" ht="92" x14ac:dyDescent="0.25">
      <c r="A15" s="175"/>
      <c r="B15" s="91" t="s">
        <v>572</v>
      </c>
      <c r="C15" s="91" t="s">
        <v>559</v>
      </c>
      <c r="D15" s="91">
        <v>2</v>
      </c>
      <c r="E15" s="91">
        <v>4</v>
      </c>
      <c r="F15" s="91">
        <f t="shared" si="0"/>
        <v>8</v>
      </c>
      <c r="G15" s="91">
        <v>3</v>
      </c>
      <c r="H15" s="91" t="s">
        <v>573</v>
      </c>
      <c r="I15" s="172">
        <f t="shared" si="1"/>
        <v>2.6666666666666665</v>
      </c>
      <c r="J15" s="173" t="s">
        <v>24</v>
      </c>
      <c r="K15" s="91" t="s">
        <v>587</v>
      </c>
      <c r="L15" s="91" t="s">
        <v>588</v>
      </c>
    </row>
    <row r="16" spans="1:12" ht="69" x14ac:dyDescent="0.25">
      <c r="A16" s="171" t="s">
        <v>574</v>
      </c>
      <c r="B16" s="91" t="s">
        <v>575</v>
      </c>
      <c r="C16" s="91" t="s">
        <v>559</v>
      </c>
      <c r="D16" s="91">
        <v>2</v>
      </c>
      <c r="E16" s="91">
        <v>3</v>
      </c>
      <c r="F16" s="91">
        <f t="shared" si="0"/>
        <v>6</v>
      </c>
      <c r="G16" s="91">
        <v>3</v>
      </c>
      <c r="H16" s="91" t="s">
        <v>576</v>
      </c>
      <c r="I16" s="172">
        <f t="shared" si="1"/>
        <v>2</v>
      </c>
      <c r="J16" s="173" t="s">
        <v>24</v>
      </c>
      <c r="K16" s="91"/>
      <c r="L16" s="91"/>
    </row>
    <row r="17" spans="1:12" ht="69" x14ac:dyDescent="0.25">
      <c r="A17" s="174"/>
      <c r="B17" s="91" t="s">
        <v>335</v>
      </c>
      <c r="C17" s="91" t="s">
        <v>559</v>
      </c>
      <c r="D17" s="91">
        <v>1</v>
      </c>
      <c r="E17" s="91">
        <v>3</v>
      </c>
      <c r="F17" s="91">
        <f t="shared" si="0"/>
        <v>3</v>
      </c>
      <c r="G17" s="91">
        <v>2</v>
      </c>
      <c r="H17" s="91" t="s">
        <v>577</v>
      </c>
      <c r="I17" s="172">
        <f t="shared" si="1"/>
        <v>1.5</v>
      </c>
      <c r="J17" s="173" t="s">
        <v>24</v>
      </c>
      <c r="K17" s="91"/>
      <c r="L17" s="91"/>
    </row>
    <row r="18" spans="1:12" ht="46" x14ac:dyDescent="0.25">
      <c r="A18" s="175"/>
      <c r="B18" s="91" t="s">
        <v>578</v>
      </c>
      <c r="C18" s="91" t="s">
        <v>144</v>
      </c>
      <c r="D18" s="91">
        <v>2</v>
      </c>
      <c r="E18" s="91">
        <v>3</v>
      </c>
      <c r="F18" s="91">
        <f t="shared" si="0"/>
        <v>6</v>
      </c>
      <c r="G18" s="91">
        <v>2</v>
      </c>
      <c r="H18" s="91" t="s">
        <v>579</v>
      </c>
      <c r="I18" s="172">
        <f t="shared" si="1"/>
        <v>3</v>
      </c>
      <c r="J18" s="173" t="s">
        <v>24</v>
      </c>
      <c r="K18" s="91"/>
      <c r="L18" s="91"/>
    </row>
    <row r="20" spans="1:12" ht="30.5" x14ac:dyDescent="0.25">
      <c r="A20" s="51" t="s">
        <v>463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</row>
    <row r="21" spans="1:12" x14ac:dyDescent="0.25">
      <c r="A21" s="55"/>
      <c r="B21" s="55"/>
      <c r="C21" s="55"/>
      <c r="D21" s="55"/>
      <c r="E21" s="97"/>
      <c r="F21" s="55"/>
      <c r="G21" s="55"/>
      <c r="H21" s="55"/>
      <c r="I21" s="55"/>
      <c r="J21" s="55"/>
      <c r="K21" s="55"/>
      <c r="L21" s="55"/>
    </row>
    <row r="22" spans="1:12" x14ac:dyDescent="0.25">
      <c r="A22" s="42" t="s">
        <v>469</v>
      </c>
      <c r="B22" s="43"/>
      <c r="C22" s="43"/>
      <c r="D22" s="43"/>
      <c r="E22" s="43"/>
      <c r="F22" s="43"/>
      <c r="G22" s="43"/>
      <c r="H22" s="43"/>
      <c r="I22" s="43"/>
      <c r="J22" s="44"/>
      <c r="K22" s="37" t="s">
        <v>7</v>
      </c>
      <c r="L22" s="37"/>
    </row>
    <row r="23" spans="1:12" x14ac:dyDescent="0.25">
      <c r="A23" s="45"/>
      <c r="B23" s="46"/>
      <c r="C23" s="46"/>
      <c r="D23" s="46"/>
      <c r="E23" s="46"/>
      <c r="F23" s="46"/>
      <c r="G23" s="46"/>
      <c r="H23" s="46"/>
      <c r="I23" s="46"/>
      <c r="J23" s="47"/>
      <c r="K23" s="28" t="s">
        <v>15</v>
      </c>
      <c r="L23" s="28" t="s">
        <v>41</v>
      </c>
    </row>
    <row r="24" spans="1:12" s="38" customFormat="1" ht="46" x14ac:dyDescent="0.25">
      <c r="A24" s="48" t="s">
        <v>489</v>
      </c>
      <c r="B24" s="49"/>
      <c r="C24" s="49"/>
      <c r="D24" s="49"/>
      <c r="E24" s="49"/>
      <c r="F24" s="49"/>
      <c r="G24" s="49"/>
      <c r="H24" s="49"/>
      <c r="I24" s="49"/>
      <c r="J24" s="50"/>
      <c r="K24" s="32" t="s">
        <v>488</v>
      </c>
      <c r="L24" s="32" t="s">
        <v>490</v>
      </c>
    </row>
    <row r="25" spans="1:12" ht="46" x14ac:dyDescent="0.25">
      <c r="A25" s="48" t="s">
        <v>589</v>
      </c>
      <c r="B25" s="49"/>
      <c r="C25" s="49"/>
      <c r="D25" s="49"/>
      <c r="E25" s="49"/>
      <c r="F25" s="49"/>
      <c r="G25" s="49"/>
      <c r="H25" s="49"/>
      <c r="I25" s="49"/>
      <c r="J25" s="50"/>
      <c r="K25" s="32" t="s">
        <v>480</v>
      </c>
      <c r="L25" s="32" t="s">
        <v>479</v>
      </c>
    </row>
  </sheetData>
  <mergeCells count="16">
    <mergeCell ref="A20:L20"/>
    <mergeCell ref="A22:J23"/>
    <mergeCell ref="K22:L22"/>
    <mergeCell ref="A24:J24"/>
    <mergeCell ref="A25:J25"/>
    <mergeCell ref="I4:J4"/>
    <mergeCell ref="K4:L4"/>
    <mergeCell ref="A6:A15"/>
    <mergeCell ref="A16:A18"/>
    <mergeCell ref="A1:L1"/>
    <mergeCell ref="A2:L2"/>
    <mergeCell ref="A4:A5"/>
    <mergeCell ref="B4:B5"/>
    <mergeCell ref="C4:C5"/>
    <mergeCell ref="D4:F4"/>
    <mergeCell ref="G4:H4"/>
  </mergeCells>
  <printOptions horizontalCentered="1"/>
  <pageMargins left="0.16" right="0.24000000000000002" top="0.16" bottom="0.47" header="0.16" footer="0.2"/>
  <headerFooter alignWithMargins="0">
    <oddFooter>&amp;CPage 5 sur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11</vt:i4>
      </vt:variant>
    </vt:vector>
  </HeadingPairs>
  <TitlesOfParts>
    <vt:vector size="25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PO06</vt:lpstr>
      <vt:lpstr>PS01 </vt:lpstr>
      <vt:lpstr>PS02</vt:lpstr>
      <vt:lpstr>PS03</vt:lpstr>
      <vt:lpstr>PS04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'PS01 '!Zone_d_impression</vt:lpstr>
      <vt:lpstr>'PS02'!Zone_d_impression</vt:lpstr>
      <vt:lpstr>'PS03'!Zone_d_impression</vt:lpstr>
      <vt:lpstr>'PS04'!Zone_d_impression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 Le Flour</cp:lastModifiedBy>
  <cp:lastPrinted>2022-10-18T11:29:46Z</cp:lastPrinted>
  <dcterms:created xsi:type="dcterms:W3CDTF">2021-09-01T10:34:43Z</dcterms:created>
  <dcterms:modified xsi:type="dcterms:W3CDTF">2026-02-09T18:01:53Z</dcterms:modified>
</cp:coreProperties>
</file>