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codeName="ThisWorkbook"/>
  <xr:revisionPtr revIDLastSave="0" documentId="13_ncr:1_{EBFF1E26-918B-4C7D-A90D-98E15B959E0B}" xr6:coauthVersionLast="47" xr6:coauthVersionMax="47" xr10:uidLastSave="{00000000-0000-0000-0000-000000000000}"/>
  <bookViews>
    <workbookView xWindow="-110" yWindow="-110" windowWidth="19420" windowHeight="10300" firstSheet="33" activeTab="34" xr2:uid="{00000000-000D-0000-FFFF-FFFF00000000}"/>
  </bookViews>
  <sheets>
    <sheet name="Air Liquide" sheetId="13" r:id="rId1"/>
    <sheet name="Arlington" sheetId="36" r:id="rId2"/>
    <sheet name="Biotech" sheetId="81" r:id="rId3"/>
    <sheet name="Bio24" sheetId="16" r:id="rId4"/>
    <sheet name="Bishri médical" sheetId="50" r:id="rId5"/>
    <sheet name="Boulangerie MACHALLAH" sheetId="62" r:id="rId6"/>
    <sheet name="Caplin Point" sheetId="17" r:id="rId7"/>
    <sheet name="Cathéter" sheetId="79" r:id="rId8"/>
    <sheet name="Consulteam sn" sheetId="71" r:id="rId9"/>
    <sheet name="Cospub" sheetId="64" r:id="rId10"/>
    <sheet name="Delta médical" sheetId="56" r:id="rId11"/>
    <sheet name="DHI" sheetId="65" r:id="rId12"/>
    <sheet name="Dundal" sheetId="66" r:id="rId13"/>
    <sheet name="EBG Digital Stores" sheetId="47" r:id="rId14"/>
    <sheet name="Eyone" sheetId="51" r:id="rId15"/>
    <sheet name="Fall Madina Phyto" sheetId="52" r:id="rId16"/>
    <sheet name="Général Ntab" sheetId="49" r:id="rId17"/>
    <sheet name="GIE la perfection" sheetId="18" r:id="rId18"/>
    <sheet name="Global Batiment" sheetId="53" r:id="rId19"/>
    <sheet name="Intertech" sheetId="58" r:id="rId20"/>
    <sheet name="Informatics for all" sheetId="54" r:id="rId21"/>
    <sheet name="Insa biomedical" sheetId="19" r:id="rId22"/>
    <sheet name="Lame" sheetId="76" r:id="rId23"/>
    <sheet name="La Saintlouisienne" sheetId="67" r:id="rId24"/>
    <sheet name="Limamou Medic" sheetId="14" r:id="rId25"/>
    <sheet name="Médical Distribution" sheetId="40" r:id="rId26"/>
    <sheet name="OMT" sheetId="48" r:id="rId27"/>
    <sheet name="Optesis" sheetId="61" r:id="rId28"/>
    <sheet name="Performance Services" sheetId="73" r:id="rId29"/>
    <sheet name="Pharmacie Malick Sy" sheetId="7" r:id="rId30"/>
    <sheet name="Pharmacie Médina" sheetId="57" r:id="rId31"/>
    <sheet name="Pronet" sheetId="21" r:id="rId32"/>
    <sheet name="Saloum Pharma" sheetId="60" r:id="rId33"/>
    <sheet name="Sam impression" sheetId="22" r:id="rId34"/>
    <sheet name="Saphir consulting" sheetId="68" r:id="rId35"/>
    <sheet name="SASS" sheetId="75" r:id="rId36"/>
    <sheet name="Sham Informatique" sheetId="28" r:id="rId37"/>
    <sheet name="3S" sheetId="32" r:id="rId38"/>
    <sheet name="Sope Naby Al &amp; frères" sheetId="69" r:id="rId39"/>
    <sheet name="Senjet labo" sheetId="24" r:id="rId40"/>
    <sheet name="SGLM" sheetId="70" r:id="rId41"/>
    <sheet name="Sotelmed" sheetId="59" r:id="rId42"/>
    <sheet name="Technosud" sheetId="26" r:id="rId43"/>
    <sheet name="Technologie service" sheetId="55" r:id="rId44"/>
    <sheet name="Tecom" sheetId="41" r:id="rId45"/>
    <sheet name="Valdafrique" sheetId="27" r:id="rId46"/>
    <sheet name="Fiche fournisseur modèle" sheetId="11" r:id="rId47"/>
  </sheets>
  <definedNames>
    <definedName name="_xlnm.Print_Area" localSheetId="0">'Air Liquide'!$A$1:$K$88</definedName>
    <definedName name="_xlnm.Print_Area" localSheetId="1">Arlington!$A$1:$K$88</definedName>
    <definedName name="_xlnm.Print_Area" localSheetId="3">'Bio24'!$A$1:$K$88</definedName>
    <definedName name="_xlnm.Print_Area" localSheetId="2">Biotech!$A$1:$K$88</definedName>
    <definedName name="_xlnm.Print_Area" localSheetId="4">'Bishri médical'!$A$1:$K$88</definedName>
    <definedName name="_xlnm.Print_Area" localSheetId="5">'Boulangerie MACHALLAH'!$A$1:$K$88</definedName>
    <definedName name="_xlnm.Print_Area" localSheetId="6">'Caplin Point'!$A$1:$K$88</definedName>
    <definedName name="_xlnm.Print_Area" localSheetId="7">Cathéter!$A$1:$K$89</definedName>
    <definedName name="_xlnm.Print_Area" localSheetId="8">'Consulteam sn'!$A$1:$K$88</definedName>
    <definedName name="_xlnm.Print_Area" localSheetId="9">Cospub!$A$1:$K$88</definedName>
    <definedName name="_xlnm.Print_Area" localSheetId="11">DHI!$A$1:$K$88</definedName>
    <definedName name="_xlnm.Print_Area" localSheetId="12">Dundal!$A$1:$K$88</definedName>
    <definedName name="_xlnm.Print_Area" localSheetId="13">'EBG Digital Stores'!$A$1:$K$88</definedName>
    <definedName name="_xlnm.Print_Area" localSheetId="14">Eyone!$A$1:$K$88</definedName>
    <definedName name="_xlnm.Print_Area" localSheetId="15">'Fall Madina Phyto'!$A$1:$K$88</definedName>
    <definedName name="_xlnm.Print_Area" localSheetId="46">'Fiche fournisseur modèle'!$A$1:$K$89</definedName>
    <definedName name="_xlnm.Print_Area" localSheetId="16">'Général Ntab'!$A$1:$K$88</definedName>
    <definedName name="_xlnm.Print_Area" localSheetId="17">'GIE la perfection'!$A$1:$K$88</definedName>
    <definedName name="_xlnm.Print_Area" localSheetId="18">'Global Batiment'!$A$1:$K$88</definedName>
    <definedName name="_xlnm.Print_Area" localSheetId="21">'Insa biomedical'!$A$1:$K$88</definedName>
    <definedName name="_xlnm.Print_Area" localSheetId="23">'La Saintlouisienne'!$A$1:$K$88</definedName>
    <definedName name="_xlnm.Print_Area" localSheetId="22">Lame!$A$1:$K$88</definedName>
    <definedName name="_xlnm.Print_Area" localSheetId="24">'Limamou Medic'!$A$1:$K$88</definedName>
    <definedName name="_xlnm.Print_Area" localSheetId="25">'Médical Distribution'!$A$1:$K$88</definedName>
    <definedName name="_xlnm.Print_Area" localSheetId="26">OMT!$A$1:$K$88</definedName>
    <definedName name="_xlnm.Print_Area" localSheetId="28">'Performance Services'!$A$1:$K$88</definedName>
    <definedName name="_xlnm.Print_Area" localSheetId="29">'Pharmacie Malick Sy'!$A$1:$K$88</definedName>
    <definedName name="_xlnm.Print_Area" localSheetId="30">'Pharmacie Médina'!$A$1:$K$88</definedName>
    <definedName name="_xlnm.Print_Area" localSheetId="31">Pronet!$A$1:$K$88</definedName>
    <definedName name="_xlnm.Print_Area" localSheetId="33">'Sam impression'!$A$1:$K$88</definedName>
    <definedName name="_xlnm.Print_Area" localSheetId="34">'Saphir consulting'!$A$1:$K$88</definedName>
    <definedName name="_xlnm.Print_Area" localSheetId="35">SASS!$A$1:$K$88</definedName>
    <definedName name="_xlnm.Print_Area" localSheetId="39">'Senjet labo'!$A$1:$K$88</definedName>
    <definedName name="_xlnm.Print_Area" localSheetId="40">SGLM!$A$1:$K$88</definedName>
    <definedName name="_xlnm.Print_Area" localSheetId="42">Technosud!$A$1:$K$88</definedName>
    <definedName name="_xlnm.Print_Area" localSheetId="44">Tecom!$A$1:$K$88</definedName>
    <definedName name="_xlnm.Print_Area" localSheetId="45">Valdafrique!$A$1:$K$88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28" l="1"/>
  <c r="H64" i="28"/>
  <c r="I59" i="75"/>
  <c r="I58" i="51"/>
  <c r="I60" i="51" s="1"/>
  <c r="I64" i="51"/>
  <c r="I67" i="51" s="1"/>
  <c r="I65" i="51"/>
  <c r="I71" i="51"/>
  <c r="I74" i="51" s="1"/>
  <c r="D76" i="51" s="1"/>
  <c r="I72" i="51"/>
  <c r="I73" i="51"/>
  <c r="I73" i="81"/>
  <c r="I72" i="81"/>
  <c r="I71" i="81"/>
  <c r="I74" i="81" s="1"/>
  <c r="C70" i="81"/>
  <c r="C74" i="81" s="1"/>
  <c r="I66" i="81"/>
  <c r="I65" i="81"/>
  <c r="I64" i="81"/>
  <c r="I67" i="81" s="1"/>
  <c r="C63" i="81"/>
  <c r="C67" i="81" s="1"/>
  <c r="I59" i="81"/>
  <c r="I58" i="81"/>
  <c r="I60" i="81" s="1"/>
  <c r="C57" i="81"/>
  <c r="C60" i="81" s="1"/>
  <c r="C76" i="81" s="1"/>
  <c r="R83" i="18"/>
  <c r="R83" i="13"/>
  <c r="I73" i="79"/>
  <c r="I72" i="79"/>
  <c r="I71" i="79"/>
  <c r="C70" i="79"/>
  <c r="C74" i="79" s="1"/>
  <c r="I66" i="79"/>
  <c r="I65" i="79"/>
  <c r="I64" i="79"/>
  <c r="C63" i="79"/>
  <c r="C67" i="79"/>
  <c r="I59" i="79"/>
  <c r="I58" i="79"/>
  <c r="C57" i="79"/>
  <c r="C60" i="79" s="1"/>
  <c r="C76" i="79" s="1"/>
  <c r="I60" i="79"/>
  <c r="I67" i="79"/>
  <c r="I74" i="79"/>
  <c r="D76" i="79" s="1"/>
  <c r="D77" i="79" s="1"/>
  <c r="I73" i="76"/>
  <c r="I72" i="76"/>
  <c r="I71" i="76"/>
  <c r="C70" i="76"/>
  <c r="C74" i="76"/>
  <c r="I66" i="76"/>
  <c r="I65" i="76"/>
  <c r="I67" i="76" s="1"/>
  <c r="I64" i="76"/>
  <c r="C63" i="76"/>
  <c r="C67" i="76" s="1"/>
  <c r="I59" i="76"/>
  <c r="I58" i="76"/>
  <c r="I60" i="76" s="1"/>
  <c r="C57" i="76"/>
  <c r="C60" i="76" s="1"/>
  <c r="I74" i="76"/>
  <c r="F83" i="73"/>
  <c r="O83" i="75"/>
  <c r="L83" i="75"/>
  <c r="I83" i="75"/>
  <c r="F83" i="75"/>
  <c r="I73" i="75"/>
  <c r="I72" i="75"/>
  <c r="I74" i="75" s="1"/>
  <c r="I71" i="75"/>
  <c r="C70" i="75"/>
  <c r="C74" i="75"/>
  <c r="I66" i="75"/>
  <c r="I65" i="75"/>
  <c r="I64" i="75"/>
  <c r="C63" i="75"/>
  <c r="C67" i="75" s="1"/>
  <c r="I58" i="75"/>
  <c r="I60" i="75" s="1"/>
  <c r="C57" i="75"/>
  <c r="C60" i="75" s="1"/>
  <c r="R83" i="27"/>
  <c r="I67" i="75"/>
  <c r="I71" i="70"/>
  <c r="Q82" i="32"/>
  <c r="Q82" i="28"/>
  <c r="R83" i="22"/>
  <c r="R83" i="21"/>
  <c r="R83" i="57"/>
  <c r="L83" i="50"/>
  <c r="K82" i="56"/>
  <c r="N82" i="56"/>
  <c r="H82" i="56"/>
  <c r="O83" i="73"/>
  <c r="L83" i="73"/>
  <c r="I83" i="73"/>
  <c r="I73" i="73"/>
  <c r="I72" i="73"/>
  <c r="I71" i="73"/>
  <c r="I74" i="73" s="1"/>
  <c r="D76" i="73" s="1"/>
  <c r="D77" i="73" s="1"/>
  <c r="F85" i="73" s="1"/>
  <c r="C70" i="73"/>
  <c r="C74" i="73" s="1"/>
  <c r="I66" i="73"/>
  <c r="I65" i="73"/>
  <c r="I64" i="73"/>
  <c r="C63" i="73"/>
  <c r="C67" i="73" s="1"/>
  <c r="C76" i="73" s="1"/>
  <c r="I59" i="73"/>
  <c r="I58" i="73"/>
  <c r="C57" i="73"/>
  <c r="C60" i="73"/>
  <c r="I67" i="73"/>
  <c r="I60" i="73"/>
  <c r="R83" i="16"/>
  <c r="R83" i="36"/>
  <c r="O83" i="71"/>
  <c r="L83" i="71"/>
  <c r="I83" i="71"/>
  <c r="F83" i="71"/>
  <c r="I73" i="71"/>
  <c r="I72" i="71"/>
  <c r="I71" i="71"/>
  <c r="C70" i="71"/>
  <c r="C74" i="71"/>
  <c r="I66" i="71"/>
  <c r="I65" i="71"/>
  <c r="I64" i="71"/>
  <c r="I67" i="71" s="1"/>
  <c r="C63" i="71"/>
  <c r="C67" i="71"/>
  <c r="I59" i="71"/>
  <c r="I58" i="71"/>
  <c r="C57" i="71"/>
  <c r="C60" i="71"/>
  <c r="C76" i="71" s="1"/>
  <c r="I74" i="71"/>
  <c r="D76" i="71" s="1"/>
  <c r="D77" i="71" s="1"/>
  <c r="L85" i="71" s="1"/>
  <c r="I60" i="71"/>
  <c r="L83" i="19"/>
  <c r="O83" i="70"/>
  <c r="L83" i="70"/>
  <c r="I83" i="70"/>
  <c r="F83" i="70"/>
  <c r="I73" i="70"/>
  <c r="I72" i="70"/>
  <c r="C70" i="70"/>
  <c r="C74" i="70"/>
  <c r="I66" i="70"/>
  <c r="I65" i="70"/>
  <c r="I64" i="70"/>
  <c r="I67" i="70" s="1"/>
  <c r="C63" i="70"/>
  <c r="C67" i="70"/>
  <c r="I59" i="70"/>
  <c r="I60" i="70" s="1"/>
  <c r="I58" i="70"/>
  <c r="C57" i="70"/>
  <c r="C60" i="70"/>
  <c r="C76" i="70" s="1"/>
  <c r="N82" i="69"/>
  <c r="K82" i="69"/>
  <c r="H82" i="69"/>
  <c r="E82" i="69"/>
  <c r="H72" i="69"/>
  <c r="H71" i="69"/>
  <c r="H70" i="69"/>
  <c r="B69" i="69"/>
  <c r="B73" i="69" s="1"/>
  <c r="H65" i="69"/>
  <c r="H66" i="69" s="1"/>
  <c r="H64" i="69"/>
  <c r="H63" i="69"/>
  <c r="B62" i="69"/>
  <c r="B66" i="69" s="1"/>
  <c r="H58" i="69"/>
  <c r="H57" i="69"/>
  <c r="H59" i="69" s="1"/>
  <c r="B56" i="69"/>
  <c r="B59" i="69"/>
  <c r="H73" i="69"/>
  <c r="C75" i="69" s="1"/>
  <c r="I74" i="70"/>
  <c r="O83" i="68"/>
  <c r="L83" i="68"/>
  <c r="I83" i="68"/>
  <c r="F83" i="68"/>
  <c r="I73" i="68"/>
  <c r="I72" i="68"/>
  <c r="I71" i="68"/>
  <c r="C70" i="68"/>
  <c r="C74" i="68" s="1"/>
  <c r="I66" i="68"/>
  <c r="I65" i="68"/>
  <c r="I64" i="68"/>
  <c r="C63" i="68"/>
  <c r="C67" i="68" s="1"/>
  <c r="I59" i="68"/>
  <c r="I58" i="68"/>
  <c r="C57" i="68"/>
  <c r="C60" i="68"/>
  <c r="O83" i="67"/>
  <c r="L83" i="67"/>
  <c r="I83" i="67"/>
  <c r="F83" i="67"/>
  <c r="I73" i="67"/>
  <c r="I74" i="67" s="1"/>
  <c r="I72" i="67"/>
  <c r="I71" i="67"/>
  <c r="C70" i="67"/>
  <c r="C74" i="67" s="1"/>
  <c r="I66" i="67"/>
  <c r="I65" i="67"/>
  <c r="I64" i="67"/>
  <c r="C63" i="67"/>
  <c r="C67" i="67" s="1"/>
  <c r="C76" i="67" s="1"/>
  <c r="I59" i="67"/>
  <c r="I60" i="67" s="1"/>
  <c r="I58" i="67"/>
  <c r="C57" i="67"/>
  <c r="C60" i="67"/>
  <c r="I67" i="67"/>
  <c r="O83" i="66"/>
  <c r="L83" i="66"/>
  <c r="I83" i="66"/>
  <c r="F83" i="66"/>
  <c r="I73" i="66"/>
  <c r="I74" i="66" s="1"/>
  <c r="I72" i="66"/>
  <c r="I71" i="66"/>
  <c r="C70" i="66"/>
  <c r="C74" i="66" s="1"/>
  <c r="I66" i="66"/>
  <c r="I65" i="66"/>
  <c r="I64" i="66"/>
  <c r="I67" i="66" s="1"/>
  <c r="C63" i="66"/>
  <c r="C67" i="66" s="1"/>
  <c r="I59" i="66"/>
  <c r="I58" i="66"/>
  <c r="I60" i="66" s="1"/>
  <c r="C57" i="66"/>
  <c r="C60" i="66" s="1"/>
  <c r="O83" i="65"/>
  <c r="L83" i="65"/>
  <c r="I83" i="65"/>
  <c r="F83" i="65"/>
  <c r="I73" i="65"/>
  <c r="I72" i="65"/>
  <c r="I71" i="65"/>
  <c r="I74" i="65" s="1"/>
  <c r="D76" i="65" s="1"/>
  <c r="C70" i="65"/>
  <c r="C74" i="65"/>
  <c r="I66" i="65"/>
  <c r="I67" i="65" s="1"/>
  <c r="I65" i="65"/>
  <c r="I64" i="65"/>
  <c r="C63" i="65"/>
  <c r="C67" i="65" s="1"/>
  <c r="I59" i="65"/>
  <c r="I58" i="65"/>
  <c r="C57" i="65"/>
  <c r="C60" i="65" s="1"/>
  <c r="O83" i="64"/>
  <c r="L83" i="64"/>
  <c r="I83" i="64"/>
  <c r="F83" i="64"/>
  <c r="I73" i="64"/>
  <c r="I74" i="64" s="1"/>
  <c r="I72" i="64"/>
  <c r="I71" i="64"/>
  <c r="C70" i="64"/>
  <c r="C74" i="64" s="1"/>
  <c r="I66" i="64"/>
  <c r="I65" i="64"/>
  <c r="I67" i="64" s="1"/>
  <c r="I64" i="64"/>
  <c r="C63" i="64"/>
  <c r="C67" i="64" s="1"/>
  <c r="I59" i="64"/>
  <c r="I58" i="64"/>
  <c r="I60" i="64" s="1"/>
  <c r="C57" i="64"/>
  <c r="C60" i="64"/>
  <c r="C76" i="64" s="1"/>
  <c r="I60" i="65"/>
  <c r="O83" i="62"/>
  <c r="L83" i="62"/>
  <c r="I83" i="62"/>
  <c r="F83" i="62"/>
  <c r="I73" i="62"/>
  <c r="I72" i="62"/>
  <c r="I71" i="62"/>
  <c r="I74" i="62" s="1"/>
  <c r="C70" i="62"/>
  <c r="C74" i="62"/>
  <c r="I66" i="62"/>
  <c r="I65" i="62"/>
  <c r="I64" i="62"/>
  <c r="I67" i="62" s="1"/>
  <c r="C63" i="62"/>
  <c r="C67" i="62" s="1"/>
  <c r="I59" i="62"/>
  <c r="I60" i="62" s="1"/>
  <c r="I58" i="62"/>
  <c r="C57" i="62"/>
  <c r="C60" i="62" s="1"/>
  <c r="N82" i="61"/>
  <c r="K82" i="61"/>
  <c r="H82" i="61"/>
  <c r="E82" i="61"/>
  <c r="H72" i="61"/>
  <c r="H71" i="61"/>
  <c r="H70" i="61"/>
  <c r="H73" i="61" s="1"/>
  <c r="B69" i="61"/>
  <c r="B73" i="61"/>
  <c r="H65" i="61"/>
  <c r="H64" i="61"/>
  <c r="H63" i="61"/>
  <c r="B62" i="61"/>
  <c r="B66" i="61"/>
  <c r="H58" i="61"/>
  <c r="H59" i="61" s="1"/>
  <c r="H57" i="61"/>
  <c r="B56" i="61"/>
  <c r="B59" i="61" s="1"/>
  <c r="B75" i="61" s="1"/>
  <c r="N82" i="60"/>
  <c r="K82" i="60"/>
  <c r="H82" i="60"/>
  <c r="E82" i="60"/>
  <c r="H72" i="60"/>
  <c r="H71" i="60"/>
  <c r="H70" i="60"/>
  <c r="H73" i="60" s="1"/>
  <c r="B69" i="60"/>
  <c r="B73" i="60"/>
  <c r="H65" i="60"/>
  <c r="H66" i="60" s="1"/>
  <c r="H64" i="60"/>
  <c r="H63" i="60"/>
  <c r="B62" i="60"/>
  <c r="B66" i="60" s="1"/>
  <c r="H58" i="60"/>
  <c r="H59" i="60" s="1"/>
  <c r="H57" i="60"/>
  <c r="B56" i="60"/>
  <c r="B59" i="60" s="1"/>
  <c r="N82" i="59"/>
  <c r="K82" i="59"/>
  <c r="H82" i="59"/>
  <c r="E82" i="59"/>
  <c r="H72" i="59"/>
  <c r="H73" i="59" s="1"/>
  <c r="C75" i="59" s="1"/>
  <c r="H71" i="59"/>
  <c r="H70" i="59"/>
  <c r="B69" i="59"/>
  <c r="B73" i="59" s="1"/>
  <c r="H65" i="59"/>
  <c r="H64" i="59"/>
  <c r="H63" i="59"/>
  <c r="B62" i="59"/>
  <c r="B66" i="59" s="1"/>
  <c r="H58" i="59"/>
  <c r="H57" i="59"/>
  <c r="B56" i="59"/>
  <c r="B59" i="59"/>
  <c r="N82" i="58"/>
  <c r="K82" i="58"/>
  <c r="H82" i="58"/>
  <c r="E82" i="58"/>
  <c r="H72" i="58"/>
  <c r="H71" i="58"/>
  <c r="H73" i="58" s="1"/>
  <c r="C75" i="58" s="1"/>
  <c r="H70" i="58"/>
  <c r="B69" i="58"/>
  <c r="B73" i="58"/>
  <c r="H65" i="58"/>
  <c r="H64" i="58"/>
  <c r="H63" i="58"/>
  <c r="B62" i="58"/>
  <c r="B66" i="58" s="1"/>
  <c r="H58" i="58"/>
  <c r="H57" i="58"/>
  <c r="B56" i="58"/>
  <c r="B59" i="58" s="1"/>
  <c r="H59" i="58"/>
  <c r="H59" i="59"/>
  <c r="H66" i="61"/>
  <c r="H66" i="59"/>
  <c r="H66" i="58"/>
  <c r="O83" i="57"/>
  <c r="L83" i="57"/>
  <c r="I73" i="57"/>
  <c r="I74" i="57" s="1"/>
  <c r="I72" i="57"/>
  <c r="I71" i="57"/>
  <c r="C70" i="57"/>
  <c r="C74" i="57" s="1"/>
  <c r="I66" i="57"/>
  <c r="I65" i="57"/>
  <c r="I64" i="57"/>
  <c r="C63" i="57"/>
  <c r="C67" i="57" s="1"/>
  <c r="I59" i="57"/>
  <c r="I60" i="57" s="1"/>
  <c r="I58" i="57"/>
  <c r="C57" i="57"/>
  <c r="C60" i="57"/>
  <c r="E82" i="56"/>
  <c r="H72" i="56"/>
  <c r="H71" i="56"/>
  <c r="H73" i="56" s="1"/>
  <c r="H70" i="56"/>
  <c r="B69" i="56"/>
  <c r="B73" i="56" s="1"/>
  <c r="H65" i="56"/>
  <c r="H64" i="56"/>
  <c r="H63" i="56"/>
  <c r="H66" i="56" s="1"/>
  <c r="B62" i="56"/>
  <c r="B66" i="56"/>
  <c r="H58" i="56"/>
  <c r="H57" i="56"/>
  <c r="H59" i="56" s="1"/>
  <c r="B56" i="56"/>
  <c r="B59" i="56" s="1"/>
  <c r="B75" i="56" s="1"/>
  <c r="N82" i="55"/>
  <c r="K82" i="55"/>
  <c r="H82" i="55"/>
  <c r="E82" i="55"/>
  <c r="H72" i="55"/>
  <c r="H71" i="55"/>
  <c r="H70" i="55"/>
  <c r="B69" i="55"/>
  <c r="B73" i="55"/>
  <c r="H65" i="55"/>
  <c r="H64" i="55"/>
  <c r="H63" i="55"/>
  <c r="H66" i="55" s="1"/>
  <c r="C75" i="55" s="1"/>
  <c r="C76" i="55" s="1"/>
  <c r="H84" i="55" s="1"/>
  <c r="B62" i="55"/>
  <c r="B66" i="55"/>
  <c r="H58" i="55"/>
  <c r="H57" i="55"/>
  <c r="B56" i="55"/>
  <c r="B59" i="55"/>
  <c r="B75" i="55" s="1"/>
  <c r="H59" i="55"/>
  <c r="H73" i="55"/>
  <c r="I67" i="57"/>
  <c r="N82" i="54"/>
  <c r="K82" i="54"/>
  <c r="H82" i="54"/>
  <c r="E82" i="54"/>
  <c r="H72" i="54"/>
  <c r="H71" i="54"/>
  <c r="H73" i="54" s="1"/>
  <c r="C75" i="54" s="1"/>
  <c r="H70" i="54"/>
  <c r="B69" i="54"/>
  <c r="B73" i="54" s="1"/>
  <c r="H65" i="54"/>
  <c r="H64" i="54"/>
  <c r="H63" i="54"/>
  <c r="H66" i="54" s="1"/>
  <c r="B62" i="54"/>
  <c r="B66" i="54" s="1"/>
  <c r="H58" i="54"/>
  <c r="H57" i="54"/>
  <c r="B56" i="54"/>
  <c r="B59" i="54" s="1"/>
  <c r="O83" i="53"/>
  <c r="L83" i="53"/>
  <c r="I83" i="53"/>
  <c r="F83" i="53"/>
  <c r="I73" i="53"/>
  <c r="I72" i="53"/>
  <c r="I71" i="53"/>
  <c r="C70" i="53"/>
  <c r="C74" i="53"/>
  <c r="I66" i="53"/>
  <c r="I65" i="53"/>
  <c r="I67" i="53" s="1"/>
  <c r="D76" i="53" s="1"/>
  <c r="I64" i="53"/>
  <c r="C63" i="53"/>
  <c r="C67" i="53" s="1"/>
  <c r="I59" i="53"/>
  <c r="I58" i="53"/>
  <c r="C57" i="53"/>
  <c r="C60" i="53"/>
  <c r="C76" i="53" s="1"/>
  <c r="O83" i="52"/>
  <c r="L83" i="52"/>
  <c r="I83" i="52"/>
  <c r="F83" i="52"/>
  <c r="I73" i="52"/>
  <c r="I72" i="52"/>
  <c r="I71" i="52"/>
  <c r="I74" i="52" s="1"/>
  <c r="C70" i="52"/>
  <c r="C74" i="52"/>
  <c r="I66" i="52"/>
  <c r="I65" i="52"/>
  <c r="I67" i="52" s="1"/>
  <c r="I64" i="52"/>
  <c r="C63" i="52"/>
  <c r="C67" i="52" s="1"/>
  <c r="I59" i="52"/>
  <c r="I58" i="52"/>
  <c r="I60" i="52" s="1"/>
  <c r="C57" i="52"/>
  <c r="C60" i="52" s="1"/>
  <c r="C76" i="52" s="1"/>
  <c r="O83" i="51"/>
  <c r="L83" i="51"/>
  <c r="I83" i="51"/>
  <c r="F83" i="51"/>
  <c r="C70" i="51"/>
  <c r="C74" i="51" s="1"/>
  <c r="I66" i="51"/>
  <c r="C63" i="51"/>
  <c r="C67" i="51" s="1"/>
  <c r="I59" i="51"/>
  <c r="C57" i="51"/>
  <c r="C60" i="51" s="1"/>
  <c r="C85" i="47"/>
  <c r="L83" i="17"/>
  <c r="I60" i="53"/>
  <c r="I74" i="53"/>
  <c r="H59" i="54"/>
  <c r="O83" i="50"/>
  <c r="I83" i="50"/>
  <c r="F83" i="50"/>
  <c r="I73" i="50"/>
  <c r="I72" i="50"/>
  <c r="I71" i="50"/>
  <c r="I74" i="50" s="1"/>
  <c r="C70" i="50"/>
  <c r="C74" i="50"/>
  <c r="I66" i="50"/>
  <c r="I65" i="50"/>
  <c r="I64" i="50"/>
  <c r="I67" i="50" s="1"/>
  <c r="C63" i="50"/>
  <c r="C67" i="50" s="1"/>
  <c r="I59" i="50"/>
  <c r="I58" i="50"/>
  <c r="I60" i="50" s="1"/>
  <c r="C57" i="50"/>
  <c r="C60" i="50" s="1"/>
  <c r="C76" i="50" s="1"/>
  <c r="O83" i="49"/>
  <c r="L83" i="49"/>
  <c r="I83" i="49"/>
  <c r="F83" i="49"/>
  <c r="I73" i="49"/>
  <c r="I72" i="49"/>
  <c r="I71" i="49"/>
  <c r="I74" i="49" s="1"/>
  <c r="C70" i="49"/>
  <c r="C74" i="49"/>
  <c r="I66" i="49"/>
  <c r="I67" i="49" s="1"/>
  <c r="I65" i="49"/>
  <c r="I64" i="49"/>
  <c r="C63" i="49"/>
  <c r="C67" i="49"/>
  <c r="I59" i="49"/>
  <c r="I60" i="49" s="1"/>
  <c r="I58" i="49"/>
  <c r="C57" i="49"/>
  <c r="C60" i="49" s="1"/>
  <c r="C76" i="49" s="1"/>
  <c r="F83" i="48"/>
  <c r="I73" i="48"/>
  <c r="I72" i="48"/>
  <c r="I71" i="48"/>
  <c r="I74" i="48" s="1"/>
  <c r="C70" i="48"/>
  <c r="C74" i="48" s="1"/>
  <c r="I66" i="48"/>
  <c r="I65" i="48"/>
  <c r="I64" i="48"/>
  <c r="C63" i="48"/>
  <c r="C67" i="48"/>
  <c r="C76" i="48" s="1"/>
  <c r="I59" i="48"/>
  <c r="I58" i="48"/>
  <c r="I60" i="48" s="1"/>
  <c r="C57" i="48"/>
  <c r="C60" i="48"/>
  <c r="I67" i="48"/>
  <c r="I83" i="48"/>
  <c r="O83" i="47"/>
  <c r="L83" i="47"/>
  <c r="F83" i="47"/>
  <c r="I73" i="47"/>
  <c r="I72" i="47"/>
  <c r="I74" i="47" s="1"/>
  <c r="I71" i="47"/>
  <c r="C70" i="47"/>
  <c r="C74" i="47" s="1"/>
  <c r="I66" i="47"/>
  <c r="I65" i="47"/>
  <c r="I64" i="47"/>
  <c r="I67" i="47" s="1"/>
  <c r="C63" i="47"/>
  <c r="C67" i="47"/>
  <c r="I59" i="47"/>
  <c r="I58" i="47"/>
  <c r="I60" i="47" s="1"/>
  <c r="C57" i="47"/>
  <c r="C60" i="47" s="1"/>
  <c r="C76" i="47" s="1"/>
  <c r="I83" i="47"/>
  <c r="O83" i="41"/>
  <c r="L83" i="41"/>
  <c r="I73" i="41"/>
  <c r="I72" i="41"/>
  <c r="I71" i="41"/>
  <c r="I74" i="41" s="1"/>
  <c r="C70" i="41"/>
  <c r="C74" i="41" s="1"/>
  <c r="I66" i="41"/>
  <c r="I65" i="41"/>
  <c r="I64" i="41"/>
  <c r="I67" i="41" s="1"/>
  <c r="C63" i="41"/>
  <c r="C67" i="41" s="1"/>
  <c r="C76" i="41" s="1"/>
  <c r="I59" i="41"/>
  <c r="I60" i="41" s="1"/>
  <c r="I58" i="41"/>
  <c r="C57" i="41"/>
  <c r="C60" i="41"/>
  <c r="I73" i="40"/>
  <c r="I72" i="40"/>
  <c r="I71" i="40"/>
  <c r="I74" i="40" s="1"/>
  <c r="C70" i="40"/>
  <c r="C74" i="40"/>
  <c r="I66" i="40"/>
  <c r="I65" i="40"/>
  <c r="I64" i="40"/>
  <c r="C63" i="40"/>
  <c r="C67" i="40"/>
  <c r="I59" i="40"/>
  <c r="I60" i="40" s="1"/>
  <c r="I58" i="40"/>
  <c r="C57" i="40"/>
  <c r="C60" i="40" s="1"/>
  <c r="C76" i="40" s="1"/>
  <c r="I67" i="40"/>
  <c r="O83" i="36"/>
  <c r="L83" i="36"/>
  <c r="I73" i="36"/>
  <c r="I72" i="36"/>
  <c r="I71" i="36"/>
  <c r="I74" i="36" s="1"/>
  <c r="C70" i="36"/>
  <c r="C74" i="36"/>
  <c r="I66" i="36"/>
  <c r="I67" i="36" s="1"/>
  <c r="I65" i="36"/>
  <c r="I64" i="36"/>
  <c r="C63" i="36"/>
  <c r="C67" i="36" s="1"/>
  <c r="I59" i="36"/>
  <c r="I58" i="36"/>
  <c r="I60" i="36" s="1"/>
  <c r="C57" i="36"/>
  <c r="C60" i="36"/>
  <c r="C76" i="36" s="1"/>
  <c r="O83" i="24"/>
  <c r="L83" i="24"/>
  <c r="I73" i="24"/>
  <c r="I72" i="24"/>
  <c r="I74" i="24" s="1"/>
  <c r="D76" i="24" s="1"/>
  <c r="I71" i="24"/>
  <c r="C70" i="24"/>
  <c r="C74" i="24" s="1"/>
  <c r="I66" i="24"/>
  <c r="I65" i="24"/>
  <c r="I64" i="24"/>
  <c r="C63" i="24"/>
  <c r="C67" i="24"/>
  <c r="I59" i="24"/>
  <c r="I58" i="24"/>
  <c r="C57" i="24"/>
  <c r="C60" i="24" s="1"/>
  <c r="I60" i="24"/>
  <c r="I67" i="24"/>
  <c r="L83" i="26"/>
  <c r="I73" i="26"/>
  <c r="I72" i="26"/>
  <c r="I71" i="26"/>
  <c r="C70" i="26"/>
  <c r="C74" i="26"/>
  <c r="I66" i="26"/>
  <c r="I65" i="26"/>
  <c r="I67" i="26" s="1"/>
  <c r="I64" i="26"/>
  <c r="C63" i="26"/>
  <c r="C67" i="26" s="1"/>
  <c r="I59" i="26"/>
  <c r="I58" i="26"/>
  <c r="C57" i="26"/>
  <c r="C60" i="26"/>
  <c r="C76" i="26" s="1"/>
  <c r="I74" i="26"/>
  <c r="D76" i="26" s="1"/>
  <c r="D77" i="26" s="1"/>
  <c r="R85" i="26" s="1"/>
  <c r="I60" i="26"/>
  <c r="O83" i="16"/>
  <c r="L83" i="16"/>
  <c r="I73" i="16"/>
  <c r="I74" i="16" s="1"/>
  <c r="D76" i="16" s="1"/>
  <c r="I72" i="16"/>
  <c r="I71" i="16"/>
  <c r="C70" i="16"/>
  <c r="C74" i="16" s="1"/>
  <c r="I66" i="16"/>
  <c r="I65" i="16"/>
  <c r="I64" i="16"/>
  <c r="C63" i="16"/>
  <c r="C67" i="16" s="1"/>
  <c r="I59" i="16"/>
  <c r="I58" i="16"/>
  <c r="C57" i="16"/>
  <c r="C60" i="16"/>
  <c r="C76" i="16" s="1"/>
  <c r="I60" i="16"/>
  <c r="I67" i="16"/>
  <c r="H72" i="32"/>
  <c r="H71" i="32"/>
  <c r="H70" i="32"/>
  <c r="H73" i="32" s="1"/>
  <c r="C75" i="32" s="1"/>
  <c r="C76" i="32" s="1"/>
  <c r="Q84" i="32" s="1"/>
  <c r="B69" i="32"/>
  <c r="B73" i="32"/>
  <c r="H65" i="32"/>
  <c r="H64" i="32"/>
  <c r="H63" i="32"/>
  <c r="B62" i="32"/>
  <c r="B66" i="32"/>
  <c r="H58" i="32"/>
  <c r="H57" i="32"/>
  <c r="H59" i="32" s="1"/>
  <c r="B56" i="32"/>
  <c r="B59" i="32" s="1"/>
  <c r="B75" i="32" s="1"/>
  <c r="H66" i="32"/>
  <c r="K82" i="32"/>
  <c r="N82" i="32"/>
  <c r="N82" i="28"/>
  <c r="K82" i="28"/>
  <c r="H72" i="28"/>
  <c r="H70" i="28"/>
  <c r="H73" i="28" s="1"/>
  <c r="B69" i="28"/>
  <c r="B73" i="28" s="1"/>
  <c r="H65" i="28"/>
  <c r="H63" i="28"/>
  <c r="H66" i="28" s="1"/>
  <c r="B62" i="28"/>
  <c r="B66" i="28"/>
  <c r="H58" i="28"/>
  <c r="H57" i="28"/>
  <c r="B56" i="28"/>
  <c r="B59" i="28" s="1"/>
  <c r="O83" i="27"/>
  <c r="I73" i="27"/>
  <c r="I72" i="27"/>
  <c r="I71" i="27"/>
  <c r="C70" i="27"/>
  <c r="C74" i="27"/>
  <c r="I66" i="27"/>
  <c r="I67" i="27" s="1"/>
  <c r="D76" i="27" s="1"/>
  <c r="I65" i="27"/>
  <c r="I64" i="27"/>
  <c r="C63" i="27"/>
  <c r="C67" i="27" s="1"/>
  <c r="I59" i="27"/>
  <c r="I58" i="27"/>
  <c r="I60" i="27" s="1"/>
  <c r="C57" i="27"/>
  <c r="C60" i="27"/>
  <c r="O83" i="22"/>
  <c r="L83" i="22"/>
  <c r="I73" i="22"/>
  <c r="I74" i="22" s="1"/>
  <c r="D76" i="22" s="1"/>
  <c r="I72" i="22"/>
  <c r="I71" i="22"/>
  <c r="C70" i="22"/>
  <c r="C74" i="22"/>
  <c r="I66" i="22"/>
  <c r="I65" i="22"/>
  <c r="I64" i="22"/>
  <c r="I67" i="22" s="1"/>
  <c r="C63" i="22"/>
  <c r="C67" i="22" s="1"/>
  <c r="I59" i="22"/>
  <c r="I58" i="22"/>
  <c r="C57" i="22"/>
  <c r="C60" i="22"/>
  <c r="O83" i="21"/>
  <c r="L83" i="21"/>
  <c r="I73" i="21"/>
  <c r="I72" i="21"/>
  <c r="I71" i="21"/>
  <c r="C70" i="21"/>
  <c r="C74" i="21"/>
  <c r="I66" i="21"/>
  <c r="I67" i="21" s="1"/>
  <c r="I65" i="21"/>
  <c r="I64" i="21"/>
  <c r="C63" i="21"/>
  <c r="C67" i="21" s="1"/>
  <c r="C76" i="21" s="1"/>
  <c r="I59" i="21"/>
  <c r="I58" i="21"/>
  <c r="C57" i="21"/>
  <c r="C60" i="21"/>
  <c r="I73" i="19"/>
  <c r="I72" i="19"/>
  <c r="I71" i="19"/>
  <c r="C70" i="19"/>
  <c r="C74" i="19"/>
  <c r="I66" i="19"/>
  <c r="I65" i="19"/>
  <c r="I64" i="19"/>
  <c r="I67" i="19" s="1"/>
  <c r="C63" i="19"/>
  <c r="C67" i="19"/>
  <c r="I59" i="19"/>
  <c r="I60" i="19" s="1"/>
  <c r="I58" i="19"/>
  <c r="C57" i="19"/>
  <c r="C60" i="19"/>
  <c r="C76" i="19" s="1"/>
  <c r="O83" i="18"/>
  <c r="L83" i="18"/>
  <c r="I73" i="18"/>
  <c r="I72" i="18"/>
  <c r="I74" i="18" s="1"/>
  <c r="D76" i="18" s="1"/>
  <c r="D77" i="18" s="1"/>
  <c r="R85" i="18" s="1"/>
  <c r="I71" i="18"/>
  <c r="C70" i="18"/>
  <c r="C74" i="18"/>
  <c r="I66" i="18"/>
  <c r="I65" i="18"/>
  <c r="I64" i="18"/>
  <c r="I67" i="18" s="1"/>
  <c r="C63" i="18"/>
  <c r="C67" i="18"/>
  <c r="I59" i="18"/>
  <c r="I58" i="18"/>
  <c r="C57" i="18"/>
  <c r="C60" i="18"/>
  <c r="I73" i="17"/>
  <c r="I72" i="17"/>
  <c r="I71" i="17"/>
  <c r="C70" i="17"/>
  <c r="C74" i="17" s="1"/>
  <c r="I66" i="17"/>
  <c r="I65" i="17"/>
  <c r="I64" i="17"/>
  <c r="C63" i="17"/>
  <c r="C67" i="17"/>
  <c r="I59" i="17"/>
  <c r="I58" i="17"/>
  <c r="C57" i="17"/>
  <c r="C60" i="17" s="1"/>
  <c r="C76" i="17" s="1"/>
  <c r="O83" i="7"/>
  <c r="L83" i="7"/>
  <c r="I73" i="14"/>
  <c r="I72" i="14"/>
  <c r="I74" i="14" s="1"/>
  <c r="D76" i="14" s="1"/>
  <c r="D77" i="14" s="1"/>
  <c r="R85" i="14" s="1"/>
  <c r="I71" i="14"/>
  <c r="C70" i="14"/>
  <c r="C74" i="14" s="1"/>
  <c r="I66" i="14"/>
  <c r="I65" i="14"/>
  <c r="I64" i="14"/>
  <c r="I67" i="14" s="1"/>
  <c r="C63" i="14"/>
  <c r="C67" i="14"/>
  <c r="I59" i="14"/>
  <c r="I58" i="14"/>
  <c r="C57" i="14"/>
  <c r="C60" i="14" s="1"/>
  <c r="C76" i="14" s="1"/>
  <c r="I60" i="22"/>
  <c r="H59" i="28"/>
  <c r="I74" i="21"/>
  <c r="D76" i="21" s="1"/>
  <c r="D77" i="21" s="1"/>
  <c r="I60" i="21"/>
  <c r="I74" i="19"/>
  <c r="I60" i="18"/>
  <c r="I74" i="17"/>
  <c r="I67" i="17"/>
  <c r="D76" i="17" s="1"/>
  <c r="I60" i="17"/>
  <c r="I74" i="27"/>
  <c r="L83" i="27"/>
  <c r="C76" i="18"/>
  <c r="I60" i="14"/>
  <c r="I73" i="13"/>
  <c r="I72" i="13"/>
  <c r="I71" i="13"/>
  <c r="I74" i="13" s="1"/>
  <c r="C70" i="13"/>
  <c r="C74" i="13"/>
  <c r="I66" i="13"/>
  <c r="I65" i="13"/>
  <c r="I67" i="13" s="1"/>
  <c r="I64" i="13"/>
  <c r="C63" i="13"/>
  <c r="C67" i="13"/>
  <c r="I59" i="13"/>
  <c r="I58" i="13"/>
  <c r="I60" i="13" s="1"/>
  <c r="C57" i="13"/>
  <c r="C60" i="13"/>
  <c r="C76" i="13" s="1"/>
  <c r="C84" i="11"/>
  <c r="F83" i="11" s="1"/>
  <c r="O83" i="11"/>
  <c r="I73" i="11"/>
  <c r="I72" i="11"/>
  <c r="I74" i="11" s="1"/>
  <c r="D76" i="11" s="1"/>
  <c r="D77" i="11" s="1"/>
  <c r="I71" i="11"/>
  <c r="C70" i="11"/>
  <c r="C74" i="11"/>
  <c r="I66" i="11"/>
  <c r="I65" i="11"/>
  <c r="I64" i="11"/>
  <c r="I67" i="11" s="1"/>
  <c r="C63" i="11"/>
  <c r="C67" i="11" s="1"/>
  <c r="C76" i="11" s="1"/>
  <c r="I58" i="11"/>
  <c r="I60" i="11" s="1"/>
  <c r="I59" i="11"/>
  <c r="C57" i="11"/>
  <c r="C60" i="11"/>
  <c r="C70" i="7"/>
  <c r="C74" i="7"/>
  <c r="C63" i="7"/>
  <c r="C67" i="7" s="1"/>
  <c r="C57" i="7"/>
  <c r="C60" i="7" s="1"/>
  <c r="C76" i="7" s="1"/>
  <c r="I71" i="7"/>
  <c r="I73" i="7"/>
  <c r="I72" i="7"/>
  <c r="I74" i="7" s="1"/>
  <c r="I66" i="7"/>
  <c r="I65" i="7"/>
  <c r="I64" i="7"/>
  <c r="I67" i="7" s="1"/>
  <c r="I59" i="7"/>
  <c r="I58" i="7"/>
  <c r="L83" i="11"/>
  <c r="I60" i="7"/>
  <c r="I74" i="68" l="1"/>
  <c r="I67" i="68"/>
  <c r="I60" i="68"/>
  <c r="C76" i="24"/>
  <c r="D77" i="22"/>
  <c r="R85" i="22" s="1"/>
  <c r="D76" i="64"/>
  <c r="D77" i="64" s="1"/>
  <c r="C85" i="64" s="1"/>
  <c r="D76" i="67"/>
  <c r="D77" i="67" s="1"/>
  <c r="F85" i="67" s="1"/>
  <c r="B75" i="28"/>
  <c r="C75" i="28"/>
  <c r="D77" i="24"/>
  <c r="D76" i="40"/>
  <c r="D77" i="40" s="1"/>
  <c r="L85" i="40" s="1"/>
  <c r="B75" i="54"/>
  <c r="C76" i="54" s="1"/>
  <c r="H84" i="54" s="1"/>
  <c r="D76" i="66"/>
  <c r="R85" i="21"/>
  <c r="L85" i="21"/>
  <c r="D77" i="16"/>
  <c r="C76" i="27"/>
  <c r="D77" i="27" s="1"/>
  <c r="O85" i="27" s="1"/>
  <c r="D76" i="57"/>
  <c r="B75" i="59"/>
  <c r="B75" i="60"/>
  <c r="B75" i="69"/>
  <c r="C76" i="69" s="1"/>
  <c r="H84" i="69" s="1"/>
  <c r="D76" i="7"/>
  <c r="D77" i="7" s="1"/>
  <c r="R85" i="7" s="1"/>
  <c r="C76" i="22"/>
  <c r="D76" i="48"/>
  <c r="D77" i="48" s="1"/>
  <c r="F85" i="48" s="1"/>
  <c r="D77" i="53"/>
  <c r="F85" i="53" s="1"/>
  <c r="C76" i="57"/>
  <c r="C75" i="60"/>
  <c r="C76" i="62"/>
  <c r="C76" i="75"/>
  <c r="C76" i="59"/>
  <c r="H84" i="59" s="1"/>
  <c r="D76" i="36"/>
  <c r="D77" i="36" s="1"/>
  <c r="D76" i="52"/>
  <c r="D77" i="52" s="1"/>
  <c r="I85" i="52" s="1"/>
  <c r="D76" i="49"/>
  <c r="D77" i="49" s="1"/>
  <c r="L85" i="49" s="1"/>
  <c r="D76" i="50"/>
  <c r="D77" i="50" s="1"/>
  <c r="D76" i="76"/>
  <c r="D76" i="81"/>
  <c r="D76" i="41"/>
  <c r="D76" i="47"/>
  <c r="B75" i="58"/>
  <c r="D76" i="13"/>
  <c r="D77" i="13" s="1"/>
  <c r="D77" i="17"/>
  <c r="L85" i="17" s="1"/>
  <c r="D76" i="19"/>
  <c r="D77" i="19" s="1"/>
  <c r="R85" i="19" s="1"/>
  <c r="C76" i="51"/>
  <c r="D77" i="51" s="1"/>
  <c r="I85" i="51" s="1"/>
  <c r="C75" i="56"/>
  <c r="C76" i="56" s="1"/>
  <c r="K84" i="56" s="1"/>
  <c r="C76" i="58"/>
  <c r="H84" i="58" s="1"/>
  <c r="C75" i="61"/>
  <c r="C76" i="61" s="1"/>
  <c r="H84" i="61" s="1"/>
  <c r="D76" i="62"/>
  <c r="C76" i="65"/>
  <c r="D77" i="65" s="1"/>
  <c r="C85" i="65" s="1"/>
  <c r="C76" i="66"/>
  <c r="C76" i="68"/>
  <c r="D76" i="70"/>
  <c r="D77" i="70" s="1"/>
  <c r="I85" i="70" s="1"/>
  <c r="D76" i="75"/>
  <c r="D77" i="75" s="1"/>
  <c r="C76" i="76"/>
  <c r="I83" i="11"/>
  <c r="D76" i="68" l="1"/>
  <c r="D77" i="68" s="1"/>
  <c r="C85" i="75"/>
  <c r="F85" i="75"/>
  <c r="D77" i="76"/>
  <c r="F85" i="76" s="1"/>
  <c r="D77" i="66"/>
  <c r="F85" i="66" s="1"/>
  <c r="L85" i="50"/>
  <c r="F85" i="50"/>
  <c r="C76" i="60"/>
  <c r="H84" i="60" s="1"/>
  <c r="L85" i="13"/>
  <c r="R85" i="13"/>
  <c r="D77" i="62"/>
  <c r="F85" i="62" s="1"/>
  <c r="L85" i="16"/>
  <c r="O85" i="16"/>
  <c r="O85" i="24"/>
  <c r="L85" i="24"/>
  <c r="D77" i="57"/>
  <c r="O85" i="57" s="1"/>
  <c r="R85" i="36"/>
  <c r="L85" i="36"/>
  <c r="C76" i="28"/>
  <c r="Q84" i="28" s="1"/>
</calcChain>
</file>

<file path=xl/sharedStrings.xml><?xml version="1.0" encoding="utf-8"?>
<sst xmlns="http://schemas.openxmlformats.org/spreadsheetml/2006/main" count="5464" uniqueCount="428">
  <si>
    <t>Domaine d'activité</t>
  </si>
  <si>
    <t>Nom de l'entreprise</t>
  </si>
  <si>
    <t>B</t>
  </si>
  <si>
    <t>Equivalent 2 points</t>
  </si>
  <si>
    <t>Equivalent 3 points</t>
  </si>
  <si>
    <t>Equivalent 1 point</t>
  </si>
  <si>
    <t>Equivalent 0 point</t>
  </si>
  <si>
    <t>1 - QUALITE</t>
  </si>
  <si>
    <t>A</t>
  </si>
  <si>
    <t>C</t>
  </si>
  <si>
    <t>D</t>
  </si>
  <si>
    <t>TOTAL</t>
  </si>
  <si>
    <t>Inscrire 3</t>
  </si>
  <si>
    <t>Inscrire 2</t>
  </si>
  <si>
    <t>Inscrire 1</t>
  </si>
  <si>
    <t>Inscrire 0</t>
  </si>
  <si>
    <t>Politique de Garantie</t>
  </si>
  <si>
    <t>2 – PERFORMANCES ACHATS</t>
  </si>
  <si>
    <t>Compétitivité et prix</t>
  </si>
  <si>
    <t>Conditions de paiement</t>
  </si>
  <si>
    <t>3 – LOGISTIQUE</t>
  </si>
  <si>
    <t>A : Très Satisfaisant</t>
  </si>
  <si>
    <t>B : Satisfaisant</t>
  </si>
  <si>
    <t>C : Acceptable</t>
  </si>
  <si>
    <t>D : Insatisfaisant</t>
  </si>
  <si>
    <t xml:space="preserve">TOTAL = </t>
  </si>
  <si>
    <t>Date</t>
  </si>
  <si>
    <t>Note sur 20</t>
  </si>
  <si>
    <t>Type de partenaire (à cocher)</t>
  </si>
  <si>
    <t>Partenaire de service</t>
  </si>
  <si>
    <t>Fournisseur</t>
  </si>
  <si>
    <t>Statut</t>
  </si>
  <si>
    <t>NINEA</t>
  </si>
  <si>
    <t>RC</t>
  </si>
  <si>
    <t>Adresse</t>
  </si>
  <si>
    <t>Site Web</t>
  </si>
  <si>
    <t>Autres contacts</t>
  </si>
  <si>
    <t>1) Identité du fournisseur</t>
  </si>
  <si>
    <t>Nom</t>
  </si>
  <si>
    <t>Téléphone</t>
  </si>
  <si>
    <t>Email</t>
  </si>
  <si>
    <t>Fonction</t>
  </si>
  <si>
    <t>Réactivité</t>
  </si>
  <si>
    <t>Appréciation qualitative</t>
  </si>
  <si>
    <t>Identification du partenaire</t>
  </si>
  <si>
    <t>Agrément ?</t>
  </si>
  <si>
    <t>b) A la fin de la période d'évaluation :</t>
  </si>
  <si>
    <t>Contacter (autre fournisseur):</t>
  </si>
  <si>
    <t>En cas de rupture de stock de :</t>
  </si>
  <si>
    <t>Autres remarques</t>
  </si>
  <si>
    <t xml:space="preserve">NOTE QUALITE SUR </t>
  </si>
  <si>
    <t>Pas évalué</t>
  </si>
  <si>
    <t>TOTAL DES POINTS SUR</t>
  </si>
  <si>
    <t>Inscrire x (minsucule)</t>
  </si>
  <si>
    <t>Inscrire x (minscule)</t>
  </si>
  <si>
    <t>Inscrire x (minuscule)</t>
  </si>
  <si>
    <t>Coefficient</t>
  </si>
  <si>
    <t>a) En continu, au cours de la période d'évaluation (1an)</t>
  </si>
  <si>
    <t>Historique des incidents (à réinitialiser à la fin de chaque évaluation)</t>
  </si>
  <si>
    <t>OUI</t>
  </si>
  <si>
    <t xml:space="preserve">NOTE SUR 20 </t>
  </si>
  <si>
    <t>3)  Evaluation du fournisseur</t>
  </si>
  <si>
    <t>2) Compléments</t>
  </si>
  <si>
    <t>4) Historique des évaluations</t>
  </si>
  <si>
    <t>Date prévue</t>
  </si>
  <si>
    <t>Début d'activité avec le fournisseur</t>
  </si>
  <si>
    <t>Date d'agrément</t>
  </si>
  <si>
    <t>2e évaluation
(+ 1 an)</t>
  </si>
  <si>
    <t>3e évaluation
(+ 2 ans)</t>
  </si>
  <si>
    <t>4e évaluation
(+3 ans)</t>
  </si>
  <si>
    <t>5e évaluation
(+ 4 ans)</t>
  </si>
  <si>
    <t>Date de début d'activité avec le fournisseur</t>
  </si>
  <si>
    <t>Pharmacie Malick SY</t>
  </si>
  <si>
    <t>X</t>
  </si>
  <si>
    <t>Pharmacie</t>
  </si>
  <si>
    <t>Avenue Malick Sy Dakar</t>
  </si>
  <si>
    <t>Dr Mandiaye Ndoye</t>
  </si>
  <si>
    <t>Nafissatou Diagne</t>
  </si>
  <si>
    <t>x</t>
  </si>
  <si>
    <t>Air liquide</t>
  </si>
  <si>
    <t>Oxygène et produits désinfectants</t>
  </si>
  <si>
    <t>Nafissatou Ndoye Fall</t>
  </si>
  <si>
    <t>LIMAMOU MEDIC</t>
  </si>
  <si>
    <t>Consommables et matériels</t>
  </si>
  <si>
    <t>SARL</t>
  </si>
  <si>
    <t>0054061201R1</t>
  </si>
  <si>
    <t>SNDKR 2015A3930</t>
  </si>
  <si>
    <t>Parcelles Assainies unité12 N°372</t>
  </si>
  <si>
    <t>Balla Diop Sylla</t>
  </si>
  <si>
    <t>Contact principal</t>
  </si>
  <si>
    <t>BIO 24</t>
  </si>
  <si>
    <t>CAPLIN POINT</t>
  </si>
  <si>
    <t>GIE LA PERFECTION</t>
  </si>
  <si>
    <t>INSA BIOMEDICAL</t>
  </si>
  <si>
    <t>PRONET</t>
  </si>
  <si>
    <t>SAM IMPRESSION</t>
  </si>
  <si>
    <t>TECHNOSUD</t>
  </si>
  <si>
    <t>VALDAFRIQUE</t>
  </si>
  <si>
    <t>Fatou gningue faye</t>
  </si>
  <si>
    <t>Commercial</t>
  </si>
  <si>
    <t>Rufisque</t>
  </si>
  <si>
    <t>Médecin pharmacien</t>
  </si>
  <si>
    <t>Assistante</t>
  </si>
  <si>
    <t>Responsable des ventes santé</t>
  </si>
  <si>
    <t>nafissatou.ndoye@airliquide.com</t>
  </si>
  <si>
    <t>Aissatou Leye Ciss</t>
  </si>
  <si>
    <t>Assistante des ventes</t>
  </si>
  <si>
    <t>aissatou.ciss@airliquide.com</t>
  </si>
  <si>
    <t>Responsable</t>
  </si>
  <si>
    <t>Laboratories LTD</t>
  </si>
  <si>
    <t>Médecin conseil</t>
  </si>
  <si>
    <t>amir101fr@yahoo.fr</t>
  </si>
  <si>
    <t>Ndiaye Jean Louis</t>
  </si>
  <si>
    <t>Délégué médical</t>
  </si>
  <si>
    <t>jeanlouis.ndiaye@yahoo.fr</t>
  </si>
  <si>
    <t>limamoumedicsenegal@gmail.com</t>
  </si>
  <si>
    <t>Dr Amir Maiga</t>
  </si>
  <si>
    <t>GIE</t>
  </si>
  <si>
    <t>Oumy Senghor</t>
  </si>
  <si>
    <t>Abdou Karim Bakhayokho</t>
  </si>
  <si>
    <t>Cathérine Siga Ndour</t>
  </si>
  <si>
    <t>Nettoyage des locaux</t>
  </si>
  <si>
    <t>Samson</t>
  </si>
  <si>
    <t>Impression</t>
  </si>
  <si>
    <t>Laboratoires</t>
  </si>
  <si>
    <t>9, rue de Than BP 3294 Dakar</t>
  </si>
  <si>
    <t>SA</t>
  </si>
  <si>
    <t>2998/B</t>
  </si>
  <si>
    <t>00186312G3</t>
  </si>
  <si>
    <t>valdafrique@orange.sn</t>
  </si>
  <si>
    <t>SHAM INFORMATIQUE</t>
  </si>
  <si>
    <t>SN-DKR 2015.M.12518</t>
  </si>
  <si>
    <t>Ndiaye Mouhamed</t>
  </si>
  <si>
    <t>shaminformatique@yahoo.fr</t>
  </si>
  <si>
    <t>6605B</t>
  </si>
  <si>
    <t>0017344 2G3</t>
  </si>
  <si>
    <t>KM 3,5 Boulevard du Centenaire de la Commune dakar</t>
  </si>
  <si>
    <t>Front de terre</t>
  </si>
  <si>
    <t>0033697-2-C3</t>
  </si>
  <si>
    <t>203021364B</t>
  </si>
  <si>
    <t>Castors Immeuble Seydou Nourou Tall</t>
  </si>
  <si>
    <t>3S SOCIETE SENEGALAISE DE SECURITE</t>
  </si>
  <si>
    <t>Qualité des produits ou services</t>
  </si>
  <si>
    <t>Respect du délai de livraison ou délai d'intervention</t>
  </si>
  <si>
    <t>Respect des quantités livrées/commandées ou des modalités d'intervention</t>
  </si>
  <si>
    <t>Flexibilité (délais exceptionnels de livraison des services ou produits, quantités exceptionnelles)</t>
  </si>
  <si>
    <t>N/A</t>
  </si>
  <si>
    <t>13 , rue Saint-Michel x A.K. Bourgi Dakar BP: 5246 FANN Dakar</t>
  </si>
  <si>
    <t>www.labibio24.sn</t>
  </si>
  <si>
    <t>Dr Siby</t>
  </si>
  <si>
    <t>Bioologiste chef</t>
  </si>
  <si>
    <t>bioxxiv@orange.sn</t>
  </si>
  <si>
    <t>Installation et Maintenance Ascenseur</t>
  </si>
  <si>
    <t>Ndiaye</t>
  </si>
  <si>
    <t>technicien</t>
  </si>
  <si>
    <t>SENJET LABO Clinique Raja</t>
  </si>
  <si>
    <t>Liberté 6 extension N° 166</t>
  </si>
  <si>
    <t>Pr Modou O Kane</t>
  </si>
  <si>
    <t>Biologiste</t>
  </si>
  <si>
    <t>Gardiennage et sécurité</t>
  </si>
  <si>
    <t>Mr Sow</t>
  </si>
  <si>
    <t>ARLINGTON</t>
  </si>
  <si>
    <t>CLIMATISATION</t>
  </si>
  <si>
    <t>99A1615</t>
  </si>
  <si>
    <t>Avenue du sénégal x reims</t>
  </si>
  <si>
    <t>Niang Mateugue</t>
  </si>
  <si>
    <t>teugueniang@gmail.com</t>
  </si>
  <si>
    <t>Excellent Laboratoire excellent partenaire</t>
  </si>
  <si>
    <t>remise 12% sur les produits, et règlement sur 30 j</t>
  </si>
  <si>
    <t>MEDICAL DISTRIBUTION</t>
  </si>
  <si>
    <t>Consommables et Equipements</t>
  </si>
  <si>
    <t>Sarl</t>
  </si>
  <si>
    <t>49497671Y1</t>
  </si>
  <si>
    <t>SN.DKR.2015.E.2252</t>
  </si>
  <si>
    <t>Nord foire cité bceao</t>
  </si>
  <si>
    <t>www.medicaldistribution.sn</t>
  </si>
  <si>
    <t>Diariatou Lo</t>
  </si>
  <si>
    <t>TECOM</t>
  </si>
  <si>
    <t>0045003141.2D2</t>
  </si>
  <si>
    <t>DKR-2012B497</t>
  </si>
  <si>
    <t>39 Scat urbam</t>
  </si>
  <si>
    <t>Mr Diop</t>
  </si>
  <si>
    <t>tecom10@yahoo,fr</t>
  </si>
  <si>
    <t>EBG / DIGITAL STORES</t>
  </si>
  <si>
    <t>Electroménager, matériel de bureau</t>
  </si>
  <si>
    <t>0044016342V3</t>
  </si>
  <si>
    <t>DKR2001-B-8154</t>
  </si>
  <si>
    <t>Corniche soumbedioune</t>
  </si>
  <si>
    <t>Fatou kiné ndao</t>
  </si>
  <si>
    <t>Responsable showroom</t>
  </si>
  <si>
    <t>fatoukine.ndao@digitalstores.sn</t>
  </si>
  <si>
    <t>OMT MEDICAL SYSTEMS</t>
  </si>
  <si>
    <t>Distribution de système d'exploration, d'imagerie et de diagnostic échographe</t>
  </si>
  <si>
    <t>Mamelles</t>
  </si>
  <si>
    <t>Frederic Balme</t>
  </si>
  <si>
    <t>contact@omtmscom</t>
  </si>
  <si>
    <t>Monsieur Ntap</t>
  </si>
  <si>
    <t>338502523/338645816</t>
  </si>
  <si>
    <t>Extincteur</t>
  </si>
  <si>
    <t>generalntab1@gmail,com</t>
  </si>
  <si>
    <t>GENERAL NTAB</t>
  </si>
  <si>
    <t>0047122972 C1</t>
  </si>
  <si>
    <t>SN DKR-2012-A-17833</t>
  </si>
  <si>
    <t>Sicap rue 10 villa 7</t>
  </si>
  <si>
    <t xml:space="preserve"> </t>
  </si>
  <si>
    <t>Ngayta sarr</t>
  </si>
  <si>
    <t>27063252B2</t>
  </si>
  <si>
    <t>pharmaciemalicksy@yahoo.fr</t>
  </si>
  <si>
    <t>Parcelles Assainies</t>
  </si>
  <si>
    <t>Scat urbam</t>
  </si>
  <si>
    <t>SN DAKAR 2018 A 16984</t>
  </si>
  <si>
    <t>nguessan_samson@yahoo.fr</t>
  </si>
  <si>
    <t>Le prestataire accuse des retards dans la délivrance du service tout le temps et ne respecte pas tous ses engagements ( étiquette pour equipement et rapport)</t>
  </si>
  <si>
    <t>/</t>
  </si>
  <si>
    <t xml:space="preserve"> ü</t>
  </si>
  <si>
    <t>Castor zone de captage</t>
  </si>
  <si>
    <t>BISHRI MEDICAL</t>
  </si>
  <si>
    <t>0061192511C</t>
  </si>
  <si>
    <t>SN.DKR.2016A24715</t>
  </si>
  <si>
    <t>Fourniture de consommables et médicaments</t>
  </si>
  <si>
    <t>Mamadou FAYE</t>
  </si>
  <si>
    <t>bishrimedical@gmail.com</t>
  </si>
  <si>
    <t>-</t>
  </si>
  <si>
    <t>FALL MADINA PHYTO</t>
  </si>
  <si>
    <t>Traitement phytosanitaire</t>
  </si>
  <si>
    <t>005943685 1A1</t>
  </si>
  <si>
    <t>SN DKR 2018 A 2775</t>
  </si>
  <si>
    <t>Médina rue 1xBlaise Diagne</t>
  </si>
  <si>
    <t>Matar FALL</t>
  </si>
  <si>
    <t>SN.DKR.2017.A.15515</t>
  </si>
  <si>
    <t>GLOBAL BATIMENT</t>
  </si>
  <si>
    <t>Publicité</t>
  </si>
  <si>
    <t>commercialglobalbatservices@gmail.com</t>
  </si>
  <si>
    <t>77 681 36 11</t>
  </si>
  <si>
    <t>Responsable commerciale</t>
  </si>
  <si>
    <t>NDIAYE Alioune Badara</t>
  </si>
  <si>
    <t>INFORMATICS FOR ALL</t>
  </si>
  <si>
    <t>Logiciel CRM</t>
  </si>
  <si>
    <t>Bineta FALL</t>
  </si>
  <si>
    <t>edev.aminit@gmail.com</t>
  </si>
  <si>
    <t>Responsable commercial</t>
  </si>
  <si>
    <t>Pharmacie Médina</t>
  </si>
  <si>
    <t>Dr ATTYE</t>
  </si>
  <si>
    <t>Rue 29x Blaise Diagne</t>
  </si>
  <si>
    <t>INTERTECH</t>
  </si>
  <si>
    <t>TECHNOLOGIE SERVICE</t>
  </si>
  <si>
    <t>Mamadou KANTE</t>
  </si>
  <si>
    <t>Directeur</t>
  </si>
  <si>
    <t>Cité Keur gorgui</t>
  </si>
  <si>
    <t>77 635 53 69</t>
  </si>
  <si>
    <t>  Electricité Générale - Froid Général - Courant Faible</t>
  </si>
  <si>
    <t> Sécurité Incendie - Hydraulique - Maintenance Industrielle</t>
  </si>
  <si>
    <t>intertechsn@yahoo.fr</t>
  </si>
  <si>
    <t>SOTELMED</t>
  </si>
  <si>
    <t>92 A - 2888</t>
  </si>
  <si>
    <t>DELTA MEDICAL</t>
  </si>
  <si>
    <t>Fournitures médicales</t>
  </si>
  <si>
    <t>Assane Naar</t>
  </si>
  <si>
    <t>11 rue Thiong</t>
  </si>
  <si>
    <t>Directeur commercial</t>
  </si>
  <si>
    <t>Abdala Karim</t>
  </si>
  <si>
    <t>77 450 27 53</t>
  </si>
  <si>
    <t>delta@deltamedical,sn</t>
  </si>
  <si>
    <t>karim.abdallah@deltamedical.sn</t>
  </si>
  <si>
    <t>084731-2B2</t>
  </si>
  <si>
    <t>091B-573</t>
  </si>
  <si>
    <t>www,tcs,sn</t>
  </si>
  <si>
    <t>Fourniture de consommables et médicaments
Fourniture d'équipements médicaux</t>
  </si>
  <si>
    <t>94x95 Sacré-cœur pyrotechnique</t>
  </si>
  <si>
    <t>Resposable technique</t>
  </si>
  <si>
    <t>tmbaye@techserv.sn</t>
  </si>
  <si>
    <t>Mbaye</t>
  </si>
  <si>
    <t>36x10Jules Féry</t>
  </si>
  <si>
    <t>Dr Malick</t>
  </si>
  <si>
    <t>Pharmacien</t>
  </si>
  <si>
    <t>bole1000@hotmail.fr</t>
  </si>
  <si>
    <t>SALOUM PHARMA</t>
  </si>
  <si>
    <t>M,Fall</t>
  </si>
  <si>
    <t>Responsable technique</t>
  </si>
  <si>
    <t>338679230; 782084771</t>
  </si>
  <si>
    <t>OPTESIS</t>
  </si>
  <si>
    <t>Logiciel Odoo</t>
  </si>
  <si>
    <t>Ibrahima gueye</t>
  </si>
  <si>
    <t>BOULANGERIE MACHALLAH</t>
  </si>
  <si>
    <t>Boulangerie</t>
  </si>
  <si>
    <t>Liberté 6 Extension</t>
  </si>
  <si>
    <t>Mody Diole</t>
  </si>
  <si>
    <t>77 940 86 29</t>
  </si>
  <si>
    <t>COSPUB</t>
  </si>
  <si>
    <t>Appareils biomédicaux</t>
  </si>
  <si>
    <t>SN DKR 2020 B 13152</t>
  </si>
  <si>
    <t>500 Rte de l'aéroport Yoff</t>
  </si>
  <si>
    <t>NIANG</t>
  </si>
  <si>
    <t>medicalcosn@gmail.com</t>
  </si>
  <si>
    <t>DHI</t>
  </si>
  <si>
    <t>Systèmes de sûreté (Vidéosurveillance, alarmes anti-intrusion, contrôle d'accès)</t>
  </si>
  <si>
    <t xml:space="preserve">004200284 2Z2 </t>
  </si>
  <si>
    <t xml:space="preserve">SNDKR 2010 B 5434 </t>
  </si>
  <si>
    <t xml:space="preserve">20 Bld Djily Mbaye </t>
  </si>
  <si>
    <t>Mamadou Cissé</t>
  </si>
  <si>
    <t>mamadou.cisse@dhisn.com</t>
  </si>
  <si>
    <t>DUNDAL DAKAR</t>
  </si>
  <si>
    <t>Excellent fournisseur de légumes</t>
  </si>
  <si>
    <t>EYONE</t>
  </si>
  <si>
    <t>Henri Gueye</t>
  </si>
  <si>
    <t>henri.gueye@eyone.net
joseph.quenum@eyone.net</t>
  </si>
  <si>
    <t>Sicap Baobab N°673/B</t>
  </si>
  <si>
    <t>SNDKR2015B23291</t>
  </si>
  <si>
    <t>Informatique, édition logiciel</t>
  </si>
  <si>
    <t>ENTRETIEN MATERIEL MEDICAL</t>
  </si>
  <si>
    <t>LA SAINTLOUISIENNE</t>
  </si>
  <si>
    <t>ALIMENTATION (FRUITS, LEGUMES)</t>
  </si>
  <si>
    <t xml:space="preserve">55 Liberté 6 extension </t>
  </si>
  <si>
    <t>Fatou Sall</t>
  </si>
  <si>
    <t>propriétaire</t>
  </si>
  <si>
    <t>77 633 56 18</t>
  </si>
  <si>
    <t>SNDKR2013B176</t>
  </si>
  <si>
    <t>ibg@optesis.com</t>
  </si>
  <si>
    <t>221/A foire</t>
  </si>
  <si>
    <t>Nettoyage linge</t>
  </si>
  <si>
    <t>221/A Foire</t>
  </si>
  <si>
    <t>0056846852R2</t>
  </si>
  <si>
    <t>SNDKR2015B21440</t>
  </si>
  <si>
    <t>SAPHIR CONSULTING</t>
  </si>
  <si>
    <t>Informatique, logiciel Qualipro</t>
  </si>
  <si>
    <t>Nourhene Mechergui</t>
  </si>
  <si>
    <t>commercial@saphirconsult.com</t>
  </si>
  <si>
    <t>96 B 1683</t>
  </si>
  <si>
    <t>0088600-2A3</t>
  </si>
  <si>
    <t>90-B-463</t>
  </si>
  <si>
    <t>0053702-2G2</t>
  </si>
  <si>
    <t>Aboubakrile Diop</t>
  </si>
  <si>
    <t>77 107 78 77 - 76 857 48 67</t>
  </si>
  <si>
    <t>ALIMENTAIRES (légumes et fruits)</t>
  </si>
  <si>
    <t>689364922R1</t>
  </si>
  <si>
    <t>SN DKR 2018 A 16817</t>
  </si>
  <si>
    <t>2565537752 R1</t>
  </si>
  <si>
    <t>89 - A - 2086</t>
  </si>
  <si>
    <t>SIRET</t>
  </si>
  <si>
    <t>140 rue de Rennes, 75 006 Paris, France</t>
  </si>
  <si>
    <t>www.saphirconsult.com</t>
  </si>
  <si>
    <t>SOPE NABY ALIOUNE &amp; FRERES</t>
  </si>
  <si>
    <t>Boucherie &amp; Charcuterie</t>
  </si>
  <si>
    <t>En cours</t>
  </si>
  <si>
    <t>Grand Yoff</t>
  </si>
  <si>
    <t>Alioune Badara FAYE</t>
  </si>
  <si>
    <t>77 353 61 67/76 582 33 84</t>
  </si>
  <si>
    <t>0058413 2Z3</t>
  </si>
  <si>
    <t>SN DKR …. 93 B 576</t>
  </si>
  <si>
    <t>SGLM</t>
  </si>
  <si>
    <t>Laboratoire d'analyses</t>
  </si>
  <si>
    <t>0068738152A2</t>
  </si>
  <si>
    <t>SN DKR 2018 - B - 15613</t>
  </si>
  <si>
    <t>Plateau</t>
  </si>
  <si>
    <t>Dr Diémé</t>
  </si>
  <si>
    <t>Yaya_DIEME@hotmail.com</t>
  </si>
  <si>
    <t>Pas d'activité avec NEST en 2021</t>
  </si>
  <si>
    <t>08/21/2020</t>
  </si>
  <si>
    <t>30/07/201</t>
  </si>
  <si>
    <t>Pas d'activité avec NEST</t>
  </si>
  <si>
    <t>remise 12% et règlement le 15 du mois suivant la livraison</t>
  </si>
  <si>
    <t xml:space="preserve">Bon fournisseur de proximité. </t>
  </si>
  <si>
    <t>CONSULTEAM SN</t>
  </si>
  <si>
    <t>Gestion déchets biomédicaux</t>
  </si>
  <si>
    <t>Ouakam mamelles</t>
  </si>
  <si>
    <t>Eric Stephen TAMANE</t>
  </si>
  <si>
    <t>77 226 47 68</t>
  </si>
  <si>
    <t>Chef d'entreprise</t>
  </si>
  <si>
    <t>ericstephenguilhemm@gmail,com</t>
  </si>
  <si>
    <t>CNI</t>
  </si>
  <si>
    <t>18GA34722</t>
  </si>
  <si>
    <t>6e évaluation
(+ 4 ans)</t>
  </si>
  <si>
    <t>6e évaluation
(+ 5 ans)</t>
  </si>
  <si>
    <t>Retard de dépôt des fiches d'intervention causant des retards d'enregistrements.</t>
  </si>
  <si>
    <t>Excellent prestataire, très disponible</t>
  </si>
  <si>
    <t xml:space="preserve">Beaucoup de retard dans les interventions. Mais reste un prestataire de qualité. </t>
  </si>
  <si>
    <t>Borasse AIDARA</t>
  </si>
  <si>
    <t>77 237 44 89</t>
  </si>
  <si>
    <t>www.sasecuritesecours.com</t>
  </si>
  <si>
    <t>10/11 Cité Ousmane Diop Sud Foire</t>
  </si>
  <si>
    <t>Informatiques, sécurité incendie.</t>
  </si>
  <si>
    <t>Avenue Blaise Diagne Rue 39</t>
  </si>
  <si>
    <t>www.performanceservices.sn</t>
  </si>
  <si>
    <t>accessoires Informatiques</t>
  </si>
  <si>
    <t>Nouveau prestataire</t>
  </si>
  <si>
    <t>Retard d'intervention dans la rédaction des rapports d'intervention. Mais reste un excellent prestataire.</t>
  </si>
  <si>
    <t>Le prestataire n'a pas respecté sa politique de garantie.</t>
  </si>
  <si>
    <t>Nous avons enregistré beaucoups de bugs cette année. Mais reste un excellent partenaire.</t>
  </si>
  <si>
    <t>Excellent fournisseur et très disponible</t>
  </si>
  <si>
    <t>Agent de sécurité très professionnels.</t>
  </si>
  <si>
    <t>Prestataire très professionnel, respectant les date d'intervention.</t>
  </si>
  <si>
    <t>Metrologie</t>
  </si>
  <si>
    <t>Km 19 route de rufisque x petit mbao</t>
  </si>
  <si>
    <t>47804182V</t>
  </si>
  <si>
    <t>SN DKR 2013 B 6246</t>
  </si>
  <si>
    <t>www.lame.sn</t>
  </si>
  <si>
    <t>Lamine Ba</t>
  </si>
  <si>
    <t>Directeur adjoint</t>
  </si>
  <si>
    <t>77 804 35 67</t>
  </si>
  <si>
    <t>contact@lame.sn</t>
  </si>
  <si>
    <t>LAME</t>
  </si>
  <si>
    <t>RC DKR 2007 B 2694</t>
  </si>
  <si>
    <t>2684000 2B2</t>
  </si>
  <si>
    <t>contact@performanceservice,sn</t>
  </si>
  <si>
    <t>SUARL</t>
  </si>
  <si>
    <t xml:space="preserve">Politique de garantie non respectée par le prestataire. </t>
  </si>
  <si>
    <t>Pas d'exercice en 2021</t>
  </si>
  <si>
    <t>Pas d'exercice en 2022</t>
  </si>
  <si>
    <t>Pas d'activité avec NEST en 2022</t>
  </si>
  <si>
    <t>Cathéter</t>
  </si>
  <si>
    <t xml:space="preserve">gestion des déchets </t>
  </si>
  <si>
    <t>SN DKR 2021 B 3494</t>
  </si>
  <si>
    <t xml:space="preserve">Mbao Horizon </t>
  </si>
  <si>
    <t>contact@catheter.sn</t>
  </si>
  <si>
    <t>8344228 2d2</t>
  </si>
  <si>
    <t>Perfomance Services</t>
  </si>
  <si>
    <t>pas d'activité en 2023</t>
  </si>
  <si>
    <t>pas d'activité</t>
  </si>
  <si>
    <t>Retard délai d'intervention</t>
  </si>
  <si>
    <t>Pas d'activité en 2023</t>
  </si>
  <si>
    <t xml:space="preserve">Fourniture produits l
</t>
  </si>
  <si>
    <t>BIOTECH</t>
  </si>
  <si>
    <t>Bourguiba</t>
  </si>
  <si>
    <t>Mme Sow</t>
  </si>
  <si>
    <t>Beaucoup de bugs</t>
  </si>
  <si>
    <t>SASS</t>
  </si>
  <si>
    <r>
      <rPr>
        <sz val="36"/>
        <color rgb="FFC00000"/>
        <rFont val="Poppins"/>
      </rPr>
      <t>.</t>
    </r>
    <r>
      <rPr>
        <sz val="14"/>
        <color theme="1"/>
        <rFont val="Poppins"/>
      </rPr>
      <t>Défauts (taches, perforations) dans certains vetements livrés. Analyser l'éventualité de travailler avec un autre prestataire,</t>
    </r>
  </si>
  <si>
    <t>Pas de souci, réactif. Juste le souci du changement de logo dans Qualipro qui ne s'uploade pas rapidement.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</si>
</sst>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rgb="FF8064A2"/>
      <name val="Calibri"/>
      <family val="2"/>
      <scheme val="minor"/>
    </font>
    <font>
      <sz val="14"/>
      <color rgb="FF8064A2"/>
      <name val="Calibri"/>
      <family val="2"/>
      <scheme val="minor"/>
    </font>
    <font>
      <sz val="18"/>
      <color rgb="FF8064A2"/>
      <name val="Calibri"/>
      <family val="2"/>
      <scheme val="minor"/>
    </font>
    <font>
      <u/>
      <sz val="20"/>
      <color rgb="FF8064A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B050"/>
      <name val="Wingdings"/>
      <charset val="2"/>
    </font>
    <font>
      <sz val="11"/>
      <color theme="1"/>
      <name val="Poppins"/>
    </font>
    <font>
      <u/>
      <sz val="20"/>
      <color rgb="FF8064A2"/>
      <name val="Poppins"/>
    </font>
    <font>
      <b/>
      <sz val="11"/>
      <color theme="1"/>
      <name val="Poppins"/>
    </font>
    <font>
      <b/>
      <sz val="14"/>
      <color theme="1"/>
      <name val="Poppins"/>
    </font>
    <font>
      <sz val="14"/>
      <color theme="1"/>
      <name val="Poppins"/>
    </font>
    <font>
      <u/>
      <sz val="14"/>
      <color theme="10"/>
      <name val="Poppins"/>
    </font>
    <font>
      <u/>
      <sz val="11"/>
      <color theme="10"/>
      <name val="Poppins"/>
    </font>
    <font>
      <sz val="16"/>
      <color rgb="FF8064A2"/>
      <name val="Poppins"/>
    </font>
    <font>
      <sz val="18"/>
      <color rgb="FF8064A2"/>
      <name val="Poppins"/>
    </font>
    <font>
      <sz val="14"/>
      <color rgb="FF8064A2"/>
      <name val="Poppins"/>
    </font>
    <font>
      <b/>
      <u/>
      <sz val="18"/>
      <color theme="1"/>
      <name val="Poppins"/>
    </font>
    <font>
      <u/>
      <sz val="12"/>
      <color rgb="FF8064A2"/>
      <name val="Poppins"/>
    </font>
    <font>
      <sz val="12"/>
      <color theme="1"/>
      <name val="Poppins"/>
    </font>
    <font>
      <b/>
      <sz val="12"/>
      <color theme="1"/>
      <name val="Poppins"/>
    </font>
    <font>
      <u/>
      <sz val="12"/>
      <color theme="10"/>
      <name val="Poppins"/>
    </font>
    <font>
      <sz val="12"/>
      <color rgb="FF8064A2"/>
      <name val="Poppins"/>
    </font>
    <font>
      <b/>
      <u/>
      <sz val="12"/>
      <color theme="1"/>
      <name val="Poppins"/>
    </font>
    <font>
      <u/>
      <sz val="11"/>
      <color rgb="FF8064A2"/>
      <name val="Poppins"/>
    </font>
    <font>
      <sz val="11"/>
      <color rgb="FF8064A2"/>
      <name val="Poppins"/>
    </font>
    <font>
      <b/>
      <u/>
      <sz val="11"/>
      <color theme="1"/>
      <name val="Poppins"/>
    </font>
    <font>
      <u/>
      <sz val="10"/>
      <color rgb="FF8064A2"/>
      <name val="Poppins"/>
    </font>
    <font>
      <sz val="10"/>
      <color theme="1"/>
      <name val="Poppins"/>
    </font>
    <font>
      <b/>
      <sz val="10"/>
      <color theme="1"/>
      <name val="Poppins"/>
    </font>
    <font>
      <u/>
      <sz val="10"/>
      <color theme="10"/>
      <name val="Poppins"/>
    </font>
    <font>
      <sz val="10"/>
      <color rgb="FF8064A2"/>
      <name val="Poppins"/>
    </font>
    <font>
      <b/>
      <u/>
      <sz val="10"/>
      <color theme="1"/>
      <name val="Poppins"/>
    </font>
    <font>
      <sz val="18"/>
      <color theme="1"/>
      <name val="Poppins"/>
    </font>
    <font>
      <sz val="20"/>
      <color theme="1"/>
      <name val="Poppins"/>
    </font>
    <font>
      <sz val="20"/>
      <color rgb="FF00B050"/>
      <name val="Poppins"/>
    </font>
    <font>
      <sz val="10"/>
      <color rgb="FF00B050"/>
      <name val="Poppins"/>
    </font>
    <font>
      <u/>
      <sz val="11"/>
      <name val="Poppins"/>
    </font>
    <font>
      <sz val="16"/>
      <color theme="1"/>
      <name val="Poppins"/>
    </font>
    <font>
      <sz val="14"/>
      <color theme="3"/>
      <name val="Poppins"/>
    </font>
    <font>
      <sz val="36"/>
      <color rgb="FFC00000"/>
      <name val="Poppins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80">
    <xf numFmtId="0" fontId="0" fillId="0" borderId="0" xfId="0"/>
    <xf numFmtId="0" fontId="3" fillId="9" borderId="11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vertical="center" wrapText="1"/>
    </xf>
    <xf numFmtId="14" fontId="3" fillId="0" borderId="43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4" fillId="9" borderId="36" xfId="0" applyFont="1" applyFill="1" applyBorder="1" applyAlignment="1">
      <alignment horizontal="left" vertical="center"/>
    </xf>
    <xf numFmtId="0" fontId="4" fillId="9" borderId="37" xfId="0" applyFont="1" applyFill="1" applyBorder="1" applyAlignment="1">
      <alignment vertical="center"/>
    </xf>
    <xf numFmtId="0" fontId="4" fillId="9" borderId="38" xfId="0" applyFont="1" applyFill="1" applyBorder="1" applyAlignment="1">
      <alignment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vertical="center"/>
    </xf>
    <xf numFmtId="0" fontId="3" fillId="9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4" fillId="9" borderId="24" xfId="0" applyFont="1" applyFill="1" applyBorder="1" applyAlignment="1">
      <alignment horizontal="left" vertical="center"/>
    </xf>
    <xf numFmtId="0" fontId="3" fillId="9" borderId="25" xfId="0" applyFont="1" applyFill="1" applyBorder="1" applyAlignment="1">
      <alignment horizontal="left" vertical="center"/>
    </xf>
    <xf numFmtId="0" fontId="3" fillId="9" borderId="26" xfId="0" applyFont="1" applyFill="1" applyBorder="1" applyAlignment="1">
      <alignment horizontal="left" vertical="center"/>
    </xf>
    <xf numFmtId="0" fontId="3" fillId="9" borderId="37" xfId="0" applyFont="1" applyFill="1" applyBorder="1" applyAlignment="1">
      <alignment horizontal="left" vertical="center"/>
    </xf>
    <xf numFmtId="0" fontId="3" fillId="9" borderId="38" xfId="0" applyFont="1" applyFill="1" applyBorder="1" applyAlignment="1">
      <alignment horizontal="left" vertical="center"/>
    </xf>
    <xf numFmtId="0" fontId="3" fillId="6" borderId="49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5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7" borderId="60" xfId="0" applyFont="1" applyFill="1" applyBorder="1" applyAlignment="1">
      <alignment horizontal="center" vertical="center" wrapText="1"/>
    </xf>
    <xf numFmtId="0" fontId="3" fillId="8" borderId="51" xfId="0" applyFont="1" applyFill="1" applyBorder="1" applyAlignment="1">
      <alignment horizontal="center" vertical="center" wrapText="1"/>
    </xf>
    <xf numFmtId="0" fontId="3" fillId="8" borderId="55" xfId="0" applyFont="1" applyFill="1" applyBorder="1" applyAlignment="1">
      <alignment vertical="center" wrapText="1"/>
    </xf>
    <xf numFmtId="0" fontId="3" fillId="8" borderId="56" xfId="0" applyFont="1" applyFill="1" applyBorder="1" applyAlignment="1">
      <alignment horizontal="center" vertical="center" wrapText="1"/>
    </xf>
    <xf numFmtId="0" fontId="3" fillId="8" borderId="54" xfId="0" applyFont="1" applyFill="1" applyBorder="1" applyAlignment="1">
      <alignment horizontal="center" vertical="center" wrapText="1"/>
    </xf>
    <xf numFmtId="0" fontId="3" fillId="8" borderId="55" xfId="0" applyFont="1" applyFill="1" applyBorder="1" applyAlignment="1">
      <alignment horizontal="center" vertical="center" wrapText="1"/>
    </xf>
    <xf numFmtId="0" fontId="3" fillId="9" borderId="57" xfId="0" applyFont="1" applyFill="1" applyBorder="1" applyAlignment="1">
      <alignment horizontal="center" vertical="center" wrapText="1"/>
    </xf>
    <xf numFmtId="0" fontId="3" fillId="9" borderId="5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4" fillId="9" borderId="25" xfId="0" applyFont="1" applyFill="1" applyBorder="1" applyAlignment="1">
      <alignment horizontal="left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9" borderId="66" xfId="0" applyFont="1" applyFill="1" applyBorder="1" applyAlignment="1">
      <alignment horizontal="center" vertical="center"/>
    </xf>
    <xf numFmtId="0" fontId="3" fillId="9" borderId="56" xfId="0" applyFont="1" applyFill="1" applyBorder="1" applyAlignment="1">
      <alignment horizontal="center" vertical="center"/>
    </xf>
    <xf numFmtId="0" fontId="3" fillId="9" borderId="56" xfId="0" applyFont="1" applyFill="1" applyBorder="1" applyAlignment="1">
      <alignment horizontal="center" vertical="center" wrapText="1"/>
    </xf>
    <xf numFmtId="0" fontId="3" fillId="9" borderId="54" xfId="0" applyFont="1" applyFill="1" applyBorder="1" applyAlignment="1">
      <alignment horizontal="center" vertical="center"/>
    </xf>
    <xf numFmtId="0" fontId="3" fillId="9" borderId="67" xfId="0" applyFont="1" applyFill="1" applyBorder="1" applyAlignment="1">
      <alignment horizontal="center" vertical="center" wrapText="1"/>
    </xf>
    <xf numFmtId="0" fontId="4" fillId="9" borderId="36" xfId="0" applyFont="1" applyFill="1" applyBorder="1" applyAlignment="1">
      <alignment horizontal="left" vertic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5" borderId="69" xfId="0" applyFont="1" applyFill="1" applyBorder="1" applyAlignment="1">
      <alignment horizontal="center" vertical="center" wrapText="1"/>
    </xf>
    <xf numFmtId="0" fontId="3" fillId="3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4" borderId="71" xfId="0" applyFont="1" applyFill="1" applyBorder="1" applyAlignment="1">
      <alignment horizontal="center" vertical="center" wrapText="1"/>
    </xf>
    <xf numFmtId="0" fontId="3" fillId="5" borderId="72" xfId="0" applyFont="1" applyFill="1" applyBorder="1" applyAlignment="1">
      <alignment horizontal="center" vertical="center" wrapText="1"/>
    </xf>
    <xf numFmtId="0" fontId="3" fillId="3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9" borderId="74" xfId="0" applyFont="1" applyFill="1" applyBorder="1" applyAlignment="1">
      <alignment horizontal="center" vertical="center"/>
    </xf>
    <xf numFmtId="0" fontId="3" fillId="9" borderId="75" xfId="0" applyFont="1" applyFill="1" applyBorder="1" applyAlignment="1">
      <alignment horizontal="center" vertical="center"/>
    </xf>
    <xf numFmtId="0" fontId="4" fillId="9" borderId="61" xfId="0" applyFont="1" applyFill="1" applyBorder="1" applyAlignment="1">
      <alignment horizontal="left" vertical="center"/>
    </xf>
    <xf numFmtId="0" fontId="4" fillId="9" borderId="62" xfId="0" applyFont="1" applyFill="1" applyBorder="1" applyAlignment="1">
      <alignment vertical="center"/>
    </xf>
    <xf numFmtId="0" fontId="0" fillId="9" borderId="62" xfId="0" applyFill="1" applyBorder="1" applyAlignment="1">
      <alignment horizontal="left" vertical="center"/>
    </xf>
    <xf numFmtId="0" fontId="3" fillId="2" borderId="61" xfId="0" applyFont="1" applyFill="1" applyBorder="1" applyAlignment="1">
      <alignment horizontal="left" vertical="center"/>
    </xf>
    <xf numFmtId="0" fontId="3" fillId="2" borderId="61" xfId="0" applyFont="1" applyFill="1" applyBorder="1" applyAlignment="1">
      <alignment vertical="center"/>
    </xf>
    <xf numFmtId="0" fontId="3" fillId="2" borderId="62" xfId="0" applyFont="1" applyFill="1" applyBorder="1" applyAlignment="1">
      <alignment vertical="center"/>
    </xf>
    <xf numFmtId="0" fontId="3" fillId="2" borderId="59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4" fillId="9" borderId="76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20" fontId="3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9" borderId="46" xfId="0" applyFont="1" applyFill="1" applyBorder="1" applyAlignment="1">
      <alignment horizontal="center" vertical="center"/>
    </xf>
    <xf numFmtId="14" fontId="13" fillId="0" borderId="23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9" borderId="36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vertical="center"/>
    </xf>
    <xf numFmtId="0" fontId="17" fillId="9" borderId="76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/>
    </xf>
    <xf numFmtId="0" fontId="17" fillId="9" borderId="36" xfId="0" applyFont="1" applyFill="1" applyBorder="1" applyAlignment="1">
      <alignment horizontal="left" vertical="center"/>
    </xf>
    <xf numFmtId="0" fontId="17" fillId="9" borderId="37" xfId="0" applyFont="1" applyFill="1" applyBorder="1" applyAlignment="1">
      <alignment vertical="center"/>
    </xf>
    <xf numFmtId="0" fontId="17" fillId="9" borderId="38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8" fillId="9" borderId="41" xfId="0" applyFont="1" applyFill="1" applyBorder="1" applyAlignment="1">
      <alignment horizontal="center" vertical="center"/>
    </xf>
    <xf numFmtId="0" fontId="18" fillId="9" borderId="42" xfId="0" applyFont="1" applyFill="1" applyBorder="1" applyAlignment="1">
      <alignment horizontal="center" vertical="center"/>
    </xf>
    <xf numFmtId="14" fontId="18" fillId="0" borderId="43" xfId="0" applyNumberFormat="1" applyFont="1" applyBorder="1" applyAlignment="1">
      <alignment horizontal="center" vertical="center"/>
    </xf>
    <xf numFmtId="14" fontId="18" fillId="2" borderId="0" xfId="0" applyNumberFormat="1" applyFont="1" applyFill="1" applyAlignment="1">
      <alignment horizontal="left" vertical="center"/>
    </xf>
    <xf numFmtId="0" fontId="18" fillId="2" borderId="62" xfId="0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8" fillId="9" borderId="21" xfId="0" applyFont="1" applyFill="1" applyBorder="1" applyAlignment="1">
      <alignment horizontal="center" vertical="center"/>
    </xf>
    <xf numFmtId="14" fontId="18" fillId="0" borderId="23" xfId="0" applyNumberFormat="1" applyFont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9" borderId="2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7" fillId="9" borderId="61" xfId="0" applyFont="1" applyFill="1" applyBorder="1" applyAlignment="1">
      <alignment horizontal="left" vertical="center"/>
    </xf>
    <xf numFmtId="0" fontId="17" fillId="9" borderId="62" xfId="0" applyFont="1" applyFill="1" applyBorder="1" applyAlignment="1">
      <alignment vertical="center"/>
    </xf>
    <xf numFmtId="0" fontId="14" fillId="9" borderId="59" xfId="0" applyFont="1" applyFill="1" applyBorder="1" applyAlignment="1">
      <alignment horizontal="left" vertical="center"/>
    </xf>
    <xf numFmtId="0" fontId="18" fillId="9" borderId="44" xfId="0" applyFont="1" applyFill="1" applyBorder="1" applyAlignment="1">
      <alignment horizontal="center" vertical="center"/>
    </xf>
    <xf numFmtId="0" fontId="18" fillId="9" borderId="74" xfId="0" applyFont="1" applyFill="1" applyBorder="1" applyAlignment="1">
      <alignment horizontal="center" vertical="center"/>
    </xf>
    <xf numFmtId="0" fontId="18" fillId="9" borderId="45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9" borderId="46" xfId="0" applyFont="1" applyFill="1" applyBorder="1" applyAlignment="1">
      <alignment horizontal="center" vertical="center"/>
    </xf>
    <xf numFmtId="0" fontId="18" fillId="9" borderId="75" xfId="0" applyFont="1" applyFill="1" applyBorder="1" applyAlignment="1">
      <alignment horizontal="center" vertical="center"/>
    </xf>
    <xf numFmtId="0" fontId="17" fillId="9" borderId="24" xfId="0" applyFont="1" applyFill="1" applyBorder="1" applyAlignment="1">
      <alignment horizontal="left" vertical="center"/>
    </xf>
    <xf numFmtId="0" fontId="18" fillId="9" borderId="25" xfId="0" applyFont="1" applyFill="1" applyBorder="1" applyAlignment="1">
      <alignment horizontal="left" vertical="center"/>
    </xf>
    <xf numFmtId="0" fontId="18" fillId="9" borderId="26" xfId="0" applyFont="1" applyFill="1" applyBorder="1" applyAlignment="1">
      <alignment horizontal="left" vertical="center"/>
    </xf>
    <xf numFmtId="0" fontId="17" fillId="9" borderId="25" xfId="0" applyFont="1" applyFill="1" applyBorder="1" applyAlignment="1">
      <alignment horizontal="left" vertical="center"/>
    </xf>
    <xf numFmtId="20" fontId="18" fillId="2" borderId="0" xfId="0" applyNumberFormat="1" applyFont="1" applyFill="1" applyAlignment="1">
      <alignment horizontal="left" vertical="center"/>
    </xf>
    <xf numFmtId="0" fontId="18" fillId="9" borderId="37" xfId="0" applyFont="1" applyFill="1" applyBorder="1" applyAlignment="1">
      <alignment horizontal="left" vertical="center"/>
    </xf>
    <xf numFmtId="0" fontId="18" fillId="9" borderId="38" xfId="0" applyFont="1" applyFill="1" applyBorder="1" applyAlignment="1">
      <alignment horizontal="left" vertical="center"/>
    </xf>
    <xf numFmtId="0" fontId="18" fillId="2" borderId="61" xfId="0" applyFont="1" applyFill="1" applyBorder="1" applyAlignment="1">
      <alignment horizontal="left" vertical="center"/>
    </xf>
    <xf numFmtId="0" fontId="18" fillId="2" borderId="3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18" fillId="2" borderId="61" xfId="0" applyFont="1" applyFill="1" applyBorder="1" applyAlignment="1">
      <alignment vertical="center"/>
    </xf>
    <xf numFmtId="0" fontId="18" fillId="2" borderId="62" xfId="0" applyFont="1" applyFill="1" applyBorder="1" applyAlignment="1">
      <alignment vertical="center"/>
    </xf>
    <xf numFmtId="0" fontId="18" fillId="2" borderId="59" xfId="0" applyFont="1" applyFill="1" applyBorder="1" applyAlignment="1">
      <alignment vertical="center"/>
    </xf>
    <xf numFmtId="0" fontId="18" fillId="2" borderId="31" xfId="0" applyFont="1" applyFill="1" applyBorder="1" applyAlignment="1">
      <alignment vertical="center"/>
    </xf>
    <xf numFmtId="0" fontId="18" fillId="2" borderId="32" xfId="0" applyFont="1" applyFill="1" applyBorder="1" applyAlignment="1">
      <alignment vertical="center"/>
    </xf>
    <xf numFmtId="0" fontId="18" fillId="2" borderId="33" xfId="0" applyFont="1" applyFill="1" applyBorder="1" applyAlignment="1">
      <alignment vertical="center"/>
    </xf>
    <xf numFmtId="0" fontId="18" fillId="2" borderId="34" xfId="0" applyFont="1" applyFill="1" applyBorder="1" applyAlignment="1">
      <alignment vertical="center"/>
    </xf>
    <xf numFmtId="0" fontId="18" fillId="2" borderId="35" xfId="0" applyFont="1" applyFill="1" applyBorder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18" fillId="4" borderId="68" xfId="0" applyFont="1" applyFill="1" applyBorder="1" applyAlignment="1">
      <alignment horizontal="center" vertical="center" wrapText="1"/>
    </xf>
    <xf numFmtId="0" fontId="18" fillId="5" borderId="69" xfId="0" applyFont="1" applyFill="1" applyBorder="1" applyAlignment="1">
      <alignment horizontal="center" vertical="center" wrapText="1"/>
    </xf>
    <xf numFmtId="0" fontId="18" fillId="3" borderId="69" xfId="0" applyFont="1" applyFill="1" applyBorder="1" applyAlignment="1">
      <alignment horizontal="center" vertical="center" wrapText="1"/>
    </xf>
    <xf numFmtId="0" fontId="18" fillId="6" borderId="7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4" borderId="71" xfId="0" applyFont="1" applyFill="1" applyBorder="1" applyAlignment="1">
      <alignment horizontal="center" vertical="center" wrapText="1"/>
    </xf>
    <xf numFmtId="0" fontId="18" fillId="5" borderId="72" xfId="0" applyFont="1" applyFill="1" applyBorder="1" applyAlignment="1">
      <alignment horizontal="center" vertical="center" wrapText="1"/>
    </xf>
    <xf numFmtId="0" fontId="18" fillId="3" borderId="72" xfId="0" applyFont="1" applyFill="1" applyBorder="1" applyAlignment="1">
      <alignment horizontal="center" vertical="center" wrapText="1"/>
    </xf>
    <xf numFmtId="0" fontId="18" fillId="6" borderId="73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vertical="center" wrapText="1"/>
    </xf>
    <xf numFmtId="0" fontId="18" fillId="9" borderId="57" xfId="0" applyFont="1" applyFill="1" applyBorder="1" applyAlignment="1">
      <alignment horizontal="center" vertical="center" wrapText="1"/>
    </xf>
    <xf numFmtId="0" fontId="18" fillId="4" borderId="51" xfId="0" applyFont="1" applyFill="1" applyBorder="1" applyAlignment="1">
      <alignment horizontal="center" vertical="center" wrapText="1"/>
    </xf>
    <xf numFmtId="0" fontId="18" fillId="5" borderId="51" xfId="0" applyFont="1" applyFill="1" applyBorder="1" applyAlignment="1">
      <alignment horizontal="center" vertical="center" wrapText="1"/>
    </xf>
    <xf numFmtId="0" fontId="18" fillId="3" borderId="51" xfId="0" applyFont="1" applyFill="1" applyBorder="1" applyAlignment="1">
      <alignment horizontal="center" vertical="center" wrapText="1"/>
    </xf>
    <xf numFmtId="0" fontId="18" fillId="6" borderId="51" xfId="0" applyFont="1" applyFill="1" applyBorder="1" applyAlignment="1">
      <alignment horizontal="center" vertical="center" wrapText="1"/>
    </xf>
    <xf numFmtId="0" fontId="18" fillId="8" borderId="51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vertical="center" wrapText="1"/>
    </xf>
    <xf numFmtId="0" fontId="18" fillId="9" borderId="58" xfId="0" applyFont="1" applyFill="1" applyBorder="1" applyAlignment="1">
      <alignment horizontal="center" vertical="center" wrapText="1"/>
    </xf>
    <xf numFmtId="0" fontId="18" fillId="4" borderId="53" xfId="0" applyFont="1" applyFill="1" applyBorder="1" applyAlignment="1">
      <alignment horizontal="center" vertical="center" wrapText="1"/>
    </xf>
    <xf numFmtId="0" fontId="18" fillId="5" borderId="53" xfId="0" applyFont="1" applyFill="1" applyBorder="1" applyAlignment="1">
      <alignment horizontal="center" vertical="center" wrapText="1"/>
    </xf>
    <xf numFmtId="0" fontId="18" fillId="3" borderId="53" xfId="0" applyFont="1" applyFill="1" applyBorder="1" applyAlignment="1">
      <alignment horizontal="center" vertical="center" wrapText="1"/>
    </xf>
    <xf numFmtId="0" fontId="18" fillId="6" borderId="53" xfId="0" applyFont="1" applyFill="1" applyBorder="1" applyAlignment="1">
      <alignment horizontal="center" vertical="center" wrapText="1"/>
    </xf>
    <xf numFmtId="0" fontId="18" fillId="8" borderId="55" xfId="0" applyFont="1" applyFill="1" applyBorder="1" applyAlignment="1">
      <alignment vertical="center" wrapText="1"/>
    </xf>
    <xf numFmtId="0" fontId="18" fillId="9" borderId="9" xfId="0" applyFont="1" applyFill="1" applyBorder="1" applyAlignment="1">
      <alignment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8" borderId="56" xfId="0" applyFont="1" applyFill="1" applyBorder="1" applyAlignment="1">
      <alignment horizontal="center" vertical="center" wrapText="1"/>
    </xf>
    <xf numFmtId="0" fontId="18" fillId="9" borderId="15" xfId="0" applyFont="1" applyFill="1" applyBorder="1" applyAlignment="1">
      <alignment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8" borderId="54" xfId="0" applyFont="1" applyFill="1" applyBorder="1" applyAlignment="1">
      <alignment horizontal="center" vertical="center" wrapText="1"/>
    </xf>
    <xf numFmtId="0" fontId="18" fillId="9" borderId="10" xfId="0" applyFont="1" applyFill="1" applyBorder="1" applyAlignment="1">
      <alignment vertical="center"/>
    </xf>
    <xf numFmtId="0" fontId="18" fillId="9" borderId="11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6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7" borderId="60" xfId="0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6" borderId="49" xfId="0" applyFont="1" applyFill="1" applyBorder="1" applyAlignment="1">
      <alignment horizontal="center" vertical="center" wrapText="1"/>
    </xf>
    <xf numFmtId="0" fontId="18" fillId="9" borderId="18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6" borderId="50" xfId="0" applyFont="1" applyFill="1" applyBorder="1" applyAlignment="1">
      <alignment horizontal="center" vertical="center" wrapText="1"/>
    </xf>
    <xf numFmtId="0" fontId="18" fillId="6" borderId="55" xfId="0" applyFont="1" applyFill="1" applyBorder="1" applyAlignment="1">
      <alignment horizontal="center" vertical="center" wrapText="1"/>
    </xf>
    <xf numFmtId="0" fontId="18" fillId="8" borderId="5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9" borderId="13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8" fillId="9" borderId="24" xfId="0" applyFont="1" applyFill="1" applyBorder="1" applyAlignment="1">
      <alignment horizontal="left" vertical="center" wrapText="1"/>
    </xf>
    <xf numFmtId="0" fontId="18" fillId="9" borderId="67" xfId="0" applyFont="1" applyFill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8" fillId="9" borderId="66" xfId="0" applyFont="1" applyFill="1" applyBorder="1" applyAlignment="1">
      <alignment horizontal="center" vertical="center"/>
    </xf>
    <xf numFmtId="0" fontId="18" fillId="9" borderId="56" xfId="0" applyFont="1" applyFill="1" applyBorder="1" applyAlignment="1">
      <alignment horizontal="center" vertical="center" wrapText="1"/>
    </xf>
    <xf numFmtId="0" fontId="18" fillId="9" borderId="56" xfId="0" applyFont="1" applyFill="1" applyBorder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7" fillId="9" borderId="36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vertical="center"/>
    </xf>
    <xf numFmtId="0" fontId="27" fillId="9" borderId="76" xfId="0" applyFont="1" applyFill="1" applyBorder="1" applyAlignment="1">
      <alignment horizontal="left" vertical="center" wrapText="1"/>
    </xf>
    <xf numFmtId="0" fontId="27" fillId="9" borderId="36" xfId="0" applyFont="1" applyFill="1" applyBorder="1" applyAlignment="1">
      <alignment horizontal="left" vertical="center"/>
    </xf>
    <xf numFmtId="0" fontId="27" fillId="9" borderId="37" xfId="0" applyFont="1" applyFill="1" applyBorder="1" applyAlignment="1">
      <alignment vertical="center"/>
    </xf>
    <xf numFmtId="0" fontId="27" fillId="9" borderId="38" xfId="0" applyFont="1" applyFill="1" applyBorder="1" applyAlignment="1">
      <alignment vertical="center"/>
    </xf>
    <xf numFmtId="0" fontId="27" fillId="2" borderId="0" xfId="0" applyFont="1" applyFill="1" applyAlignment="1">
      <alignment vertical="center"/>
    </xf>
    <xf numFmtId="0" fontId="26" fillId="9" borderId="41" xfId="0" applyFont="1" applyFill="1" applyBorder="1" applyAlignment="1">
      <alignment horizontal="center" vertical="center"/>
    </xf>
    <xf numFmtId="0" fontId="26" fillId="9" borderId="42" xfId="0" applyFont="1" applyFill="1" applyBorder="1" applyAlignment="1">
      <alignment horizontal="center" vertical="center"/>
    </xf>
    <xf numFmtId="14" fontId="26" fillId="0" borderId="43" xfId="0" applyNumberFormat="1" applyFont="1" applyBorder="1" applyAlignment="1">
      <alignment horizontal="center" vertical="center"/>
    </xf>
    <xf numFmtId="14" fontId="26" fillId="2" borderId="0" xfId="0" applyNumberFormat="1" applyFont="1" applyFill="1" applyAlignment="1">
      <alignment horizontal="left" vertical="center"/>
    </xf>
    <xf numFmtId="0" fontId="26" fillId="2" borderId="62" xfId="0" applyFont="1" applyFill="1" applyBorder="1" applyAlignment="1">
      <alignment horizontal="center" vertical="center"/>
    </xf>
    <xf numFmtId="0" fontId="26" fillId="2" borderId="59" xfId="0" applyFont="1" applyFill="1" applyBorder="1" applyAlignment="1">
      <alignment horizontal="center" vertical="center"/>
    </xf>
    <xf numFmtId="0" fontId="26" fillId="9" borderId="21" xfId="0" applyFont="1" applyFill="1" applyBorder="1" applyAlignment="1">
      <alignment horizontal="center" vertical="center"/>
    </xf>
    <xf numFmtId="14" fontId="26" fillId="0" borderId="23" xfId="0" applyNumberFormat="1" applyFont="1" applyBorder="1" applyAlignment="1">
      <alignment horizontal="center" vertical="center"/>
    </xf>
    <xf numFmtId="0" fontId="26" fillId="2" borderId="33" xfId="0" applyFont="1" applyFill="1" applyBorder="1" applyAlignment="1">
      <alignment horizontal="center" vertical="center"/>
    </xf>
    <xf numFmtId="0" fontId="26" fillId="2" borderId="34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9" borderId="20" xfId="0" applyFont="1" applyFill="1" applyBorder="1" applyAlignment="1">
      <alignment horizontal="center" vertical="center"/>
    </xf>
    <xf numFmtId="0" fontId="27" fillId="9" borderId="61" xfId="0" applyFont="1" applyFill="1" applyBorder="1" applyAlignment="1">
      <alignment horizontal="left" vertical="center"/>
    </xf>
    <xf numFmtId="0" fontId="27" fillId="9" borderId="62" xfId="0" applyFont="1" applyFill="1" applyBorder="1" applyAlignment="1">
      <alignment vertical="center"/>
    </xf>
    <xf numFmtId="0" fontId="26" fillId="9" borderId="59" xfId="0" applyFont="1" applyFill="1" applyBorder="1" applyAlignment="1">
      <alignment horizontal="left" vertical="center"/>
    </xf>
    <xf numFmtId="0" fontId="26" fillId="9" borderId="44" xfId="0" applyFont="1" applyFill="1" applyBorder="1" applyAlignment="1">
      <alignment horizontal="center" vertical="center"/>
    </xf>
    <xf numFmtId="0" fontId="26" fillId="9" borderId="74" xfId="0" applyFont="1" applyFill="1" applyBorder="1" applyAlignment="1">
      <alignment horizontal="center" vertical="center"/>
    </xf>
    <xf numFmtId="0" fontId="26" fillId="9" borderId="45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32" xfId="0" applyFont="1" applyFill="1" applyBorder="1" applyAlignment="1">
      <alignment horizontal="center" vertical="center"/>
    </xf>
    <xf numFmtId="0" fontId="26" fillId="9" borderId="46" xfId="0" applyFont="1" applyFill="1" applyBorder="1" applyAlignment="1">
      <alignment horizontal="center" vertical="center"/>
    </xf>
    <xf numFmtId="0" fontId="26" fillId="9" borderId="75" xfId="0" applyFont="1" applyFill="1" applyBorder="1" applyAlignment="1">
      <alignment horizontal="center" vertical="center"/>
    </xf>
    <xf numFmtId="0" fontId="27" fillId="9" borderId="24" xfId="0" applyFont="1" applyFill="1" applyBorder="1" applyAlignment="1">
      <alignment horizontal="left" vertical="center"/>
    </xf>
    <xf numFmtId="0" fontId="26" fillId="9" borderId="25" xfId="0" applyFont="1" applyFill="1" applyBorder="1" applyAlignment="1">
      <alignment horizontal="left" vertical="center"/>
    </xf>
    <xf numFmtId="0" fontId="26" fillId="9" borderId="26" xfId="0" applyFont="1" applyFill="1" applyBorder="1" applyAlignment="1">
      <alignment horizontal="left" vertical="center"/>
    </xf>
    <xf numFmtId="0" fontId="27" fillId="9" borderId="25" xfId="0" applyFont="1" applyFill="1" applyBorder="1" applyAlignment="1">
      <alignment horizontal="left" vertical="center"/>
    </xf>
    <xf numFmtId="20" fontId="26" fillId="2" borderId="0" xfId="0" applyNumberFormat="1" applyFont="1" applyFill="1" applyAlignment="1">
      <alignment horizontal="left" vertical="center"/>
    </xf>
    <xf numFmtId="0" fontId="26" fillId="9" borderId="37" xfId="0" applyFont="1" applyFill="1" applyBorder="1" applyAlignment="1">
      <alignment horizontal="left" vertical="center"/>
    </xf>
    <xf numFmtId="0" fontId="26" fillId="9" borderId="38" xfId="0" applyFont="1" applyFill="1" applyBorder="1" applyAlignment="1">
      <alignment horizontal="left" vertical="center"/>
    </xf>
    <xf numFmtId="0" fontId="26" fillId="2" borderId="61" xfId="0" applyFont="1" applyFill="1" applyBorder="1" applyAlignment="1">
      <alignment horizontal="left" vertical="center"/>
    </xf>
    <xf numFmtId="0" fontId="26" fillId="2" borderId="31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0" fontId="26" fillId="2" borderId="61" xfId="0" applyFont="1" applyFill="1" applyBorder="1" applyAlignment="1">
      <alignment vertical="center"/>
    </xf>
    <xf numFmtId="0" fontId="26" fillId="2" borderId="62" xfId="0" applyFont="1" applyFill="1" applyBorder="1" applyAlignment="1">
      <alignment vertical="center"/>
    </xf>
    <xf numFmtId="0" fontId="26" fillId="2" borderId="59" xfId="0" applyFont="1" applyFill="1" applyBorder="1" applyAlignment="1">
      <alignment vertical="center"/>
    </xf>
    <xf numFmtId="0" fontId="26" fillId="2" borderId="31" xfId="0" applyFont="1" applyFill="1" applyBorder="1" applyAlignment="1">
      <alignment vertical="center"/>
    </xf>
    <xf numFmtId="0" fontId="26" fillId="2" borderId="32" xfId="0" applyFont="1" applyFill="1" applyBorder="1" applyAlignment="1">
      <alignment vertical="center"/>
    </xf>
    <xf numFmtId="0" fontId="26" fillId="2" borderId="33" xfId="0" applyFont="1" applyFill="1" applyBorder="1" applyAlignment="1">
      <alignment vertical="center"/>
    </xf>
    <xf numFmtId="0" fontId="26" fillId="2" borderId="34" xfId="0" applyFont="1" applyFill="1" applyBorder="1" applyAlignment="1">
      <alignment vertical="center"/>
    </xf>
    <xf numFmtId="0" fontId="26" fillId="2" borderId="35" xfId="0" applyFont="1" applyFill="1" applyBorder="1" applyAlignment="1">
      <alignment vertical="center"/>
    </xf>
    <xf numFmtId="0" fontId="26" fillId="4" borderId="68" xfId="0" applyFont="1" applyFill="1" applyBorder="1" applyAlignment="1">
      <alignment horizontal="center" vertical="center" wrapText="1"/>
    </xf>
    <xf numFmtId="0" fontId="26" fillId="5" borderId="69" xfId="0" applyFont="1" applyFill="1" applyBorder="1" applyAlignment="1">
      <alignment horizontal="center" vertical="center" wrapText="1"/>
    </xf>
    <xf numFmtId="0" fontId="26" fillId="3" borderId="69" xfId="0" applyFont="1" applyFill="1" applyBorder="1" applyAlignment="1">
      <alignment horizontal="center" vertical="center" wrapText="1"/>
    </xf>
    <xf numFmtId="0" fontId="26" fillId="6" borderId="70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4" borderId="71" xfId="0" applyFont="1" applyFill="1" applyBorder="1" applyAlignment="1">
      <alignment horizontal="center" vertical="center" wrapText="1"/>
    </xf>
    <xf numFmtId="0" fontId="26" fillId="5" borderId="72" xfId="0" applyFont="1" applyFill="1" applyBorder="1" applyAlignment="1">
      <alignment horizontal="center" vertical="center" wrapText="1"/>
    </xf>
    <xf numFmtId="0" fontId="26" fillId="3" borderId="72" xfId="0" applyFont="1" applyFill="1" applyBorder="1" applyAlignment="1">
      <alignment horizontal="center" vertical="center" wrapText="1"/>
    </xf>
    <xf numFmtId="0" fontId="26" fillId="6" borderId="73" xfId="0" applyFont="1" applyFill="1" applyBorder="1" applyAlignment="1">
      <alignment horizontal="center" vertical="center" wrapText="1"/>
    </xf>
    <xf numFmtId="0" fontId="27" fillId="9" borderId="7" xfId="0" applyFont="1" applyFill="1" applyBorder="1" applyAlignment="1">
      <alignment vertical="center" wrapText="1"/>
    </xf>
    <xf numFmtId="0" fontId="26" fillId="9" borderId="57" xfId="0" applyFont="1" applyFill="1" applyBorder="1" applyAlignment="1">
      <alignment horizontal="center" vertical="center" wrapText="1"/>
    </xf>
    <xf numFmtId="0" fontId="26" fillId="4" borderId="51" xfId="0" applyFont="1" applyFill="1" applyBorder="1" applyAlignment="1">
      <alignment horizontal="center" vertical="center" wrapText="1"/>
    </xf>
    <xf numFmtId="0" fontId="26" fillId="5" borderId="51" xfId="0" applyFont="1" applyFill="1" applyBorder="1" applyAlignment="1">
      <alignment horizontal="center" vertical="center" wrapText="1"/>
    </xf>
    <xf numFmtId="0" fontId="26" fillId="3" borderId="51" xfId="0" applyFont="1" applyFill="1" applyBorder="1" applyAlignment="1">
      <alignment horizontal="center" vertical="center" wrapText="1"/>
    </xf>
    <xf numFmtId="0" fontId="26" fillId="6" borderId="51" xfId="0" applyFont="1" applyFill="1" applyBorder="1" applyAlignment="1">
      <alignment horizontal="center" vertical="center" wrapText="1"/>
    </xf>
    <xf numFmtId="0" fontId="26" fillId="8" borderId="51" xfId="0" applyFont="1" applyFill="1" applyBorder="1" applyAlignment="1">
      <alignment horizontal="center" vertical="center" wrapText="1"/>
    </xf>
    <xf numFmtId="0" fontId="26" fillId="9" borderId="8" xfId="0" applyFont="1" applyFill="1" applyBorder="1" applyAlignment="1">
      <alignment vertical="center" wrapText="1"/>
    </xf>
    <xf numFmtId="0" fontId="26" fillId="9" borderId="58" xfId="0" applyFont="1" applyFill="1" applyBorder="1" applyAlignment="1">
      <alignment horizontal="center" vertical="center" wrapText="1"/>
    </xf>
    <xf numFmtId="0" fontId="26" fillId="4" borderId="53" xfId="0" applyFont="1" applyFill="1" applyBorder="1" applyAlignment="1">
      <alignment horizontal="center" vertical="center" wrapText="1"/>
    </xf>
    <xf numFmtId="0" fontId="26" fillId="5" borderId="53" xfId="0" applyFont="1" applyFill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 wrapText="1"/>
    </xf>
    <xf numFmtId="0" fontId="26" fillId="6" borderId="53" xfId="0" applyFont="1" applyFill="1" applyBorder="1" applyAlignment="1">
      <alignment horizontal="center" vertical="center" wrapText="1"/>
    </xf>
    <xf numFmtId="0" fontId="26" fillId="8" borderId="55" xfId="0" applyFont="1" applyFill="1" applyBorder="1" applyAlignment="1">
      <alignment vertical="center" wrapText="1"/>
    </xf>
    <xf numFmtId="0" fontId="26" fillId="9" borderId="9" xfId="0" applyFont="1" applyFill="1" applyBorder="1" applyAlignment="1">
      <alignment vertical="center" wrapText="1"/>
    </xf>
    <xf numFmtId="0" fontId="26" fillId="9" borderId="2" xfId="0" applyFont="1" applyFill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8" borderId="56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8" borderId="54" xfId="0" applyFont="1" applyFill="1" applyBorder="1" applyAlignment="1">
      <alignment horizontal="center" vertical="center" wrapText="1"/>
    </xf>
    <xf numFmtId="0" fontId="26" fillId="9" borderId="10" xfId="0" applyFont="1" applyFill="1" applyBorder="1" applyAlignment="1">
      <alignment vertical="center"/>
    </xf>
    <xf numFmtId="0" fontId="26" fillId="9" borderId="11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 wrapText="1"/>
    </xf>
    <xf numFmtId="0" fontId="26" fillId="7" borderId="60" xfId="0" applyFont="1" applyFill="1" applyBorder="1" applyAlignment="1">
      <alignment horizontal="center" vertical="center" wrapText="1"/>
    </xf>
    <xf numFmtId="0" fontId="26" fillId="9" borderId="17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6" borderId="49" xfId="0" applyFont="1" applyFill="1" applyBorder="1" applyAlignment="1">
      <alignment horizontal="center" vertical="center" wrapText="1"/>
    </xf>
    <xf numFmtId="0" fontId="26" fillId="9" borderId="18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6" borderId="50" xfId="0" applyFont="1" applyFill="1" applyBorder="1" applyAlignment="1">
      <alignment horizontal="center" vertical="center" wrapText="1"/>
    </xf>
    <xf numFmtId="0" fontId="26" fillId="6" borderId="55" xfId="0" applyFont="1" applyFill="1" applyBorder="1" applyAlignment="1">
      <alignment horizontal="center" vertical="center" wrapText="1"/>
    </xf>
    <xf numFmtId="0" fontId="26" fillId="8" borderId="55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26" fillId="7" borderId="14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9" borderId="24" xfId="0" applyFont="1" applyFill="1" applyBorder="1" applyAlignment="1">
      <alignment horizontal="left" vertical="center" wrapText="1"/>
    </xf>
    <xf numFmtId="0" fontId="26" fillId="9" borderId="67" xfId="0" applyFont="1" applyFill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26" fillId="9" borderId="66" xfId="0" applyFont="1" applyFill="1" applyBorder="1" applyAlignment="1">
      <alignment horizontal="center" vertical="center"/>
    </xf>
    <xf numFmtId="0" fontId="26" fillId="9" borderId="56" xfId="0" applyFont="1" applyFill="1" applyBorder="1" applyAlignment="1">
      <alignment horizontal="center" vertical="center" wrapText="1"/>
    </xf>
    <xf numFmtId="0" fontId="26" fillId="9" borderId="56" xfId="0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31" fillId="2" borderId="0" xfId="0" applyFont="1" applyFill="1" applyAlignment="1">
      <alignment horizontal="left" vertical="center"/>
    </xf>
    <xf numFmtId="0" fontId="16" fillId="9" borderId="36" xfId="0" applyFont="1" applyFill="1" applyBorder="1" applyAlignment="1">
      <alignment horizontal="left" vertical="center" wrapText="1"/>
    </xf>
    <xf numFmtId="0" fontId="16" fillId="9" borderId="76" xfId="0" applyFont="1" applyFill="1" applyBorder="1" applyAlignment="1">
      <alignment horizontal="left" vertical="center" wrapText="1"/>
    </xf>
    <xf numFmtId="0" fontId="16" fillId="9" borderId="36" xfId="0" applyFont="1" applyFill="1" applyBorder="1" applyAlignment="1">
      <alignment horizontal="left" vertical="center"/>
    </xf>
    <xf numFmtId="0" fontId="16" fillId="9" borderId="37" xfId="0" applyFont="1" applyFill="1" applyBorder="1" applyAlignment="1">
      <alignment vertical="center"/>
    </xf>
    <xf numFmtId="0" fontId="16" fillId="9" borderId="38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4" fillId="9" borderId="41" xfId="0" applyFont="1" applyFill="1" applyBorder="1" applyAlignment="1">
      <alignment horizontal="center" vertical="center"/>
    </xf>
    <xf numFmtId="0" fontId="14" fillId="9" borderId="42" xfId="0" applyFont="1" applyFill="1" applyBorder="1" applyAlignment="1">
      <alignment horizontal="center" vertical="center"/>
    </xf>
    <xf numFmtId="14" fontId="14" fillId="0" borderId="43" xfId="0" applyNumberFormat="1" applyFont="1" applyBorder="1" applyAlignment="1">
      <alignment horizontal="center" vertical="center"/>
    </xf>
    <xf numFmtId="14" fontId="14" fillId="2" borderId="0" xfId="0" applyNumberFormat="1" applyFont="1" applyFill="1" applyAlignment="1">
      <alignment horizontal="left" vertical="center"/>
    </xf>
    <xf numFmtId="0" fontId="14" fillId="2" borderId="62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9" borderId="21" xfId="0" applyFont="1" applyFill="1" applyBorder="1" applyAlignment="1">
      <alignment horizontal="center" vertical="center"/>
    </xf>
    <xf numFmtId="14" fontId="14" fillId="0" borderId="23" xfId="0" applyNumberFormat="1" applyFont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9" borderId="20" xfId="0" applyFont="1" applyFill="1" applyBorder="1" applyAlignment="1">
      <alignment horizontal="center" vertical="center"/>
    </xf>
    <xf numFmtId="0" fontId="16" fillId="9" borderId="61" xfId="0" applyFont="1" applyFill="1" applyBorder="1" applyAlignment="1">
      <alignment horizontal="left" vertical="center"/>
    </xf>
    <xf numFmtId="0" fontId="16" fillId="9" borderId="62" xfId="0" applyFont="1" applyFill="1" applyBorder="1" applyAlignment="1">
      <alignment vertical="center"/>
    </xf>
    <xf numFmtId="0" fontId="14" fillId="9" borderId="44" xfId="0" applyFont="1" applyFill="1" applyBorder="1" applyAlignment="1">
      <alignment horizontal="center" vertical="center"/>
    </xf>
    <xf numFmtId="0" fontId="14" fillId="9" borderId="74" xfId="0" applyFont="1" applyFill="1" applyBorder="1" applyAlignment="1">
      <alignment horizontal="center" vertical="center"/>
    </xf>
    <xf numFmtId="0" fontId="14" fillId="9" borderId="4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9" borderId="46" xfId="0" applyFont="1" applyFill="1" applyBorder="1" applyAlignment="1">
      <alignment horizontal="center" vertical="center"/>
    </xf>
    <xf numFmtId="0" fontId="14" fillId="9" borderId="75" xfId="0" applyFont="1" applyFill="1" applyBorder="1" applyAlignment="1">
      <alignment horizontal="center" vertical="center"/>
    </xf>
    <xf numFmtId="0" fontId="16" fillId="9" borderId="24" xfId="0" applyFont="1" applyFill="1" applyBorder="1" applyAlignment="1">
      <alignment horizontal="left" vertical="center"/>
    </xf>
    <xf numFmtId="0" fontId="14" fillId="9" borderId="25" xfId="0" applyFont="1" applyFill="1" applyBorder="1" applyAlignment="1">
      <alignment horizontal="left" vertical="center"/>
    </xf>
    <xf numFmtId="0" fontId="14" fillId="9" borderId="26" xfId="0" applyFont="1" applyFill="1" applyBorder="1" applyAlignment="1">
      <alignment horizontal="left" vertical="center"/>
    </xf>
    <xf numFmtId="0" fontId="16" fillId="9" borderId="25" xfId="0" applyFont="1" applyFill="1" applyBorder="1" applyAlignment="1">
      <alignment horizontal="left" vertical="center"/>
    </xf>
    <xf numFmtId="20" fontId="14" fillId="2" borderId="0" xfId="0" applyNumberFormat="1" applyFont="1" applyFill="1" applyAlignment="1">
      <alignment horizontal="left" vertical="center"/>
    </xf>
    <xf numFmtId="0" fontId="14" fillId="9" borderId="37" xfId="0" applyFont="1" applyFill="1" applyBorder="1" applyAlignment="1">
      <alignment horizontal="left" vertical="center"/>
    </xf>
    <xf numFmtId="0" fontId="14" fillId="9" borderId="38" xfId="0" applyFont="1" applyFill="1" applyBorder="1" applyAlignment="1">
      <alignment horizontal="left" vertical="center"/>
    </xf>
    <xf numFmtId="0" fontId="14" fillId="2" borderId="61" xfId="0" applyFont="1" applyFill="1" applyBorder="1" applyAlignment="1">
      <alignment horizontal="left" vertical="center"/>
    </xf>
    <xf numFmtId="0" fontId="14" fillId="2" borderId="31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left" vertical="center"/>
    </xf>
    <xf numFmtId="0" fontId="14" fillId="2" borderId="61" xfId="0" applyFont="1" applyFill="1" applyBorder="1" applyAlignment="1">
      <alignment vertical="center"/>
    </xf>
    <xf numFmtId="0" fontId="14" fillId="2" borderId="62" xfId="0" applyFont="1" applyFill="1" applyBorder="1" applyAlignment="1">
      <alignment vertical="center"/>
    </xf>
    <xf numFmtId="0" fontId="14" fillId="2" borderId="59" xfId="0" applyFont="1" applyFill="1" applyBorder="1" applyAlignment="1">
      <alignment vertical="center"/>
    </xf>
    <xf numFmtId="0" fontId="14" fillId="2" borderId="31" xfId="0" applyFont="1" applyFill="1" applyBorder="1" applyAlignment="1">
      <alignment vertical="center"/>
    </xf>
    <xf numFmtId="0" fontId="14" fillId="2" borderId="32" xfId="0" applyFont="1" applyFill="1" applyBorder="1" applyAlignment="1">
      <alignment vertical="center"/>
    </xf>
    <xf numFmtId="0" fontId="14" fillId="2" borderId="33" xfId="0" applyFont="1" applyFill="1" applyBorder="1" applyAlignment="1">
      <alignment vertical="center"/>
    </xf>
    <xf numFmtId="0" fontId="14" fillId="2" borderId="34" xfId="0" applyFont="1" applyFill="1" applyBorder="1" applyAlignment="1">
      <alignment vertical="center"/>
    </xf>
    <xf numFmtId="0" fontId="14" fillId="2" borderId="35" xfId="0" applyFont="1" applyFill="1" applyBorder="1" applyAlignment="1">
      <alignment vertical="center"/>
    </xf>
    <xf numFmtId="0" fontId="14" fillId="4" borderId="68" xfId="0" applyFont="1" applyFill="1" applyBorder="1" applyAlignment="1">
      <alignment horizontal="center" vertical="center" wrapText="1"/>
    </xf>
    <xf numFmtId="0" fontId="14" fillId="5" borderId="69" xfId="0" applyFont="1" applyFill="1" applyBorder="1" applyAlignment="1">
      <alignment horizontal="center" vertical="center" wrapText="1"/>
    </xf>
    <xf numFmtId="0" fontId="14" fillId="3" borderId="69" xfId="0" applyFont="1" applyFill="1" applyBorder="1" applyAlignment="1">
      <alignment horizontal="center" vertical="center" wrapText="1"/>
    </xf>
    <xf numFmtId="0" fontId="14" fillId="6" borderId="7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4" borderId="71" xfId="0" applyFont="1" applyFill="1" applyBorder="1" applyAlignment="1">
      <alignment horizontal="center" vertical="center" wrapText="1"/>
    </xf>
    <xf numFmtId="0" fontId="14" fillId="5" borderId="72" xfId="0" applyFont="1" applyFill="1" applyBorder="1" applyAlignment="1">
      <alignment horizontal="center" vertical="center" wrapText="1"/>
    </xf>
    <xf numFmtId="0" fontId="14" fillId="3" borderId="72" xfId="0" applyFont="1" applyFill="1" applyBorder="1" applyAlignment="1">
      <alignment horizontal="center" vertical="center" wrapText="1"/>
    </xf>
    <xf numFmtId="0" fontId="14" fillId="6" borderId="73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vertical="center" wrapText="1"/>
    </xf>
    <xf numFmtId="0" fontId="14" fillId="9" borderId="57" xfId="0" applyFont="1" applyFill="1" applyBorder="1" applyAlignment="1">
      <alignment horizontal="center" vertical="center" wrapText="1"/>
    </xf>
    <xf numFmtId="0" fontId="14" fillId="4" borderId="51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6" borderId="51" xfId="0" applyFont="1" applyFill="1" applyBorder="1" applyAlignment="1">
      <alignment horizontal="center" vertical="center" wrapText="1"/>
    </xf>
    <xf numFmtId="0" fontId="14" fillId="8" borderId="51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vertical="center" wrapText="1"/>
    </xf>
    <xf numFmtId="0" fontId="14" fillId="9" borderId="58" xfId="0" applyFont="1" applyFill="1" applyBorder="1" applyAlignment="1">
      <alignment horizontal="center" vertical="center" wrapText="1"/>
    </xf>
    <xf numFmtId="0" fontId="14" fillId="4" borderId="53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6" borderId="53" xfId="0" applyFont="1" applyFill="1" applyBorder="1" applyAlignment="1">
      <alignment horizontal="center" vertical="center" wrapText="1"/>
    </xf>
    <xf numFmtId="0" fontId="14" fillId="8" borderId="55" xfId="0" applyFont="1" applyFill="1" applyBorder="1" applyAlignment="1">
      <alignment vertical="center" wrapText="1"/>
    </xf>
    <xf numFmtId="0" fontId="14" fillId="9" borderId="9" xfId="0" applyFont="1" applyFill="1" applyBorder="1" applyAlignment="1">
      <alignment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8" borderId="56" xfId="0" applyFont="1" applyFill="1" applyBorder="1" applyAlignment="1">
      <alignment horizontal="center" vertical="center" wrapText="1"/>
    </xf>
    <xf numFmtId="0" fontId="14" fillId="9" borderId="15" xfId="0" applyFont="1" applyFill="1" applyBorder="1" applyAlignment="1">
      <alignment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8" borderId="54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vertical="center"/>
    </xf>
    <xf numFmtId="0" fontId="14" fillId="9" borderId="11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 wrapText="1"/>
    </xf>
    <xf numFmtId="0" fontId="14" fillId="9" borderId="16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9" borderId="17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6" borderId="49" xfId="0" applyFont="1" applyFill="1" applyBorder="1" applyAlignment="1">
      <alignment horizontal="center" vertical="center" wrapText="1"/>
    </xf>
    <xf numFmtId="0" fontId="14" fillId="9" borderId="18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6" borderId="50" xfId="0" applyFont="1" applyFill="1" applyBorder="1" applyAlignment="1">
      <alignment horizontal="center" vertical="center" wrapText="1"/>
    </xf>
    <xf numFmtId="0" fontId="14" fillId="6" borderId="55" xfId="0" applyFont="1" applyFill="1" applyBorder="1" applyAlignment="1">
      <alignment horizontal="center" vertical="center" wrapText="1"/>
    </xf>
    <xf numFmtId="0" fontId="14" fillId="8" borderId="5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9" borderId="24" xfId="0" applyFont="1" applyFill="1" applyBorder="1" applyAlignment="1">
      <alignment horizontal="left" vertical="center" wrapText="1"/>
    </xf>
    <xf numFmtId="0" fontId="14" fillId="9" borderId="67" xfId="0" applyFont="1" applyFill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4" fillId="9" borderId="66" xfId="0" applyFont="1" applyFill="1" applyBorder="1" applyAlignment="1">
      <alignment horizontal="center" vertical="center"/>
    </xf>
    <xf numFmtId="0" fontId="14" fillId="9" borderId="56" xfId="0" applyFont="1" applyFill="1" applyBorder="1" applyAlignment="1">
      <alignment horizontal="center" vertical="center" wrapText="1"/>
    </xf>
    <xf numFmtId="0" fontId="14" fillId="9" borderId="56" xfId="0" applyFont="1" applyFill="1" applyBorder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14" fillId="9" borderId="62" xfId="0" applyFont="1" applyFill="1" applyBorder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6" fillId="9" borderId="36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vertical="center"/>
    </xf>
    <xf numFmtId="0" fontId="36" fillId="9" borderId="76" xfId="0" applyFont="1" applyFill="1" applyBorder="1" applyAlignment="1">
      <alignment horizontal="left" vertical="center" wrapText="1"/>
    </xf>
    <xf numFmtId="0" fontId="36" fillId="9" borderId="36" xfId="0" applyFont="1" applyFill="1" applyBorder="1" applyAlignment="1">
      <alignment horizontal="left" vertical="center"/>
    </xf>
    <xf numFmtId="0" fontId="36" fillId="9" borderId="37" xfId="0" applyFont="1" applyFill="1" applyBorder="1" applyAlignment="1">
      <alignment vertical="center"/>
    </xf>
    <xf numFmtId="0" fontId="36" fillId="9" borderId="38" xfId="0" applyFont="1" applyFill="1" applyBorder="1" applyAlignment="1">
      <alignment vertical="center"/>
    </xf>
    <xf numFmtId="0" fontId="36" fillId="2" borderId="0" xfId="0" applyFont="1" applyFill="1" applyAlignment="1">
      <alignment vertical="center"/>
    </xf>
    <xf numFmtId="0" fontId="35" fillId="9" borderId="41" xfId="0" applyFont="1" applyFill="1" applyBorder="1" applyAlignment="1">
      <alignment horizontal="center" vertical="center"/>
    </xf>
    <xf numFmtId="0" fontId="35" fillId="9" borderId="42" xfId="0" applyFont="1" applyFill="1" applyBorder="1" applyAlignment="1">
      <alignment horizontal="center" vertical="center"/>
    </xf>
    <xf numFmtId="14" fontId="35" fillId="0" borderId="43" xfId="0" applyNumberFormat="1" applyFont="1" applyBorder="1" applyAlignment="1">
      <alignment horizontal="center" vertical="center"/>
    </xf>
    <xf numFmtId="14" fontId="35" fillId="2" borderId="0" xfId="0" applyNumberFormat="1" applyFont="1" applyFill="1" applyAlignment="1">
      <alignment horizontal="left" vertical="center"/>
    </xf>
    <xf numFmtId="0" fontId="35" fillId="2" borderId="62" xfId="0" applyFont="1" applyFill="1" applyBorder="1" applyAlignment="1">
      <alignment horizontal="center" vertical="center"/>
    </xf>
    <xf numFmtId="0" fontId="35" fillId="2" borderId="59" xfId="0" applyFont="1" applyFill="1" applyBorder="1" applyAlignment="1">
      <alignment horizontal="center" vertical="center"/>
    </xf>
    <xf numFmtId="0" fontId="35" fillId="9" borderId="21" xfId="0" applyFont="1" applyFill="1" applyBorder="1" applyAlignment="1">
      <alignment horizontal="center" vertical="center"/>
    </xf>
    <xf numFmtId="14" fontId="35" fillId="0" borderId="23" xfId="0" applyNumberFormat="1" applyFont="1" applyBorder="1" applyAlignment="1">
      <alignment horizontal="center" vertical="center"/>
    </xf>
    <xf numFmtId="0" fontId="35" fillId="2" borderId="33" xfId="0" applyFont="1" applyFill="1" applyBorder="1" applyAlignment="1">
      <alignment horizontal="center" vertical="center"/>
    </xf>
    <xf numFmtId="0" fontId="35" fillId="2" borderId="34" xfId="0" applyFont="1" applyFill="1" applyBorder="1" applyAlignment="1">
      <alignment horizontal="center" vertical="center"/>
    </xf>
    <xf numFmtId="0" fontId="35" fillId="2" borderId="35" xfId="0" applyFont="1" applyFill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9" borderId="20" xfId="0" applyFont="1" applyFill="1" applyBorder="1" applyAlignment="1">
      <alignment horizontal="center" vertical="center"/>
    </xf>
    <xf numFmtId="0" fontId="36" fillId="9" borderId="61" xfId="0" applyFont="1" applyFill="1" applyBorder="1" applyAlignment="1">
      <alignment horizontal="left" vertical="center"/>
    </xf>
    <xf numFmtId="0" fontId="36" fillId="9" borderId="62" xfId="0" applyFont="1" applyFill="1" applyBorder="1" applyAlignment="1">
      <alignment vertical="center"/>
    </xf>
    <xf numFmtId="0" fontId="35" fillId="9" borderId="62" xfId="0" applyFont="1" applyFill="1" applyBorder="1" applyAlignment="1">
      <alignment horizontal="left" vertical="center"/>
    </xf>
    <xf numFmtId="0" fontId="35" fillId="9" borderId="44" xfId="0" applyFont="1" applyFill="1" applyBorder="1" applyAlignment="1">
      <alignment horizontal="center" vertical="center"/>
    </xf>
    <xf numFmtId="0" fontId="35" fillId="9" borderId="74" xfId="0" applyFont="1" applyFill="1" applyBorder="1" applyAlignment="1">
      <alignment horizontal="center" vertical="center"/>
    </xf>
    <xf numFmtId="0" fontId="35" fillId="9" borderId="45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5" fillId="2" borderId="32" xfId="0" applyFont="1" applyFill="1" applyBorder="1" applyAlignment="1">
      <alignment horizontal="center" vertical="center"/>
    </xf>
    <xf numFmtId="0" fontId="35" fillId="9" borderId="46" xfId="0" applyFont="1" applyFill="1" applyBorder="1" applyAlignment="1">
      <alignment horizontal="center" vertical="center"/>
    </xf>
    <xf numFmtId="0" fontId="35" fillId="9" borderId="75" xfId="0" applyFont="1" applyFill="1" applyBorder="1" applyAlignment="1">
      <alignment horizontal="center" vertical="center"/>
    </xf>
    <xf numFmtId="0" fontId="36" fillId="9" borderId="24" xfId="0" applyFont="1" applyFill="1" applyBorder="1" applyAlignment="1">
      <alignment horizontal="left" vertical="center"/>
    </xf>
    <xf numFmtId="0" fontId="35" fillId="9" borderId="25" xfId="0" applyFont="1" applyFill="1" applyBorder="1" applyAlignment="1">
      <alignment horizontal="left" vertical="center"/>
    </xf>
    <xf numFmtId="0" fontId="35" fillId="9" borderId="26" xfId="0" applyFont="1" applyFill="1" applyBorder="1" applyAlignment="1">
      <alignment horizontal="left" vertical="center"/>
    </xf>
    <xf numFmtId="0" fontId="36" fillId="9" borderId="25" xfId="0" applyFont="1" applyFill="1" applyBorder="1" applyAlignment="1">
      <alignment horizontal="left" vertical="center"/>
    </xf>
    <xf numFmtId="20" fontId="35" fillId="2" borderId="0" xfId="0" applyNumberFormat="1" applyFont="1" applyFill="1" applyAlignment="1">
      <alignment horizontal="left" vertical="center"/>
    </xf>
    <xf numFmtId="0" fontId="35" fillId="9" borderId="37" xfId="0" applyFont="1" applyFill="1" applyBorder="1" applyAlignment="1">
      <alignment horizontal="left" vertical="center"/>
    </xf>
    <xf numFmtId="0" fontId="35" fillId="9" borderId="38" xfId="0" applyFont="1" applyFill="1" applyBorder="1" applyAlignment="1">
      <alignment horizontal="left" vertical="center"/>
    </xf>
    <xf numFmtId="0" fontId="35" fillId="2" borderId="61" xfId="0" applyFont="1" applyFill="1" applyBorder="1" applyAlignment="1">
      <alignment horizontal="left" vertical="center"/>
    </xf>
    <xf numFmtId="0" fontId="35" fillId="2" borderId="3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left" vertical="center"/>
    </xf>
    <xf numFmtId="0" fontId="35" fillId="2" borderId="61" xfId="0" applyFont="1" applyFill="1" applyBorder="1" applyAlignment="1">
      <alignment vertical="center"/>
    </xf>
    <xf numFmtId="0" fontId="35" fillId="2" borderId="62" xfId="0" applyFont="1" applyFill="1" applyBorder="1" applyAlignment="1">
      <alignment vertical="center"/>
    </xf>
    <xf numFmtId="0" fontId="35" fillId="2" borderId="59" xfId="0" applyFont="1" applyFill="1" applyBorder="1" applyAlignment="1">
      <alignment vertical="center"/>
    </xf>
    <xf numFmtId="0" fontId="35" fillId="2" borderId="31" xfId="0" applyFont="1" applyFill="1" applyBorder="1" applyAlignment="1">
      <alignment vertical="center"/>
    </xf>
    <xf numFmtId="0" fontId="35" fillId="2" borderId="32" xfId="0" applyFont="1" applyFill="1" applyBorder="1" applyAlignment="1">
      <alignment vertical="center"/>
    </xf>
    <xf numFmtId="0" fontId="35" fillId="2" borderId="33" xfId="0" applyFont="1" applyFill="1" applyBorder="1" applyAlignment="1">
      <alignment vertical="center"/>
    </xf>
    <xf numFmtId="0" fontId="35" fillId="2" borderId="34" xfId="0" applyFont="1" applyFill="1" applyBorder="1" applyAlignment="1">
      <alignment vertical="center"/>
    </xf>
    <xf numFmtId="0" fontId="35" fillId="2" borderId="35" xfId="0" applyFont="1" applyFill="1" applyBorder="1" applyAlignment="1">
      <alignment vertical="center"/>
    </xf>
    <xf numFmtId="0" fontId="35" fillId="4" borderId="68" xfId="0" applyFont="1" applyFill="1" applyBorder="1" applyAlignment="1">
      <alignment horizontal="center" vertical="center" wrapText="1"/>
    </xf>
    <xf numFmtId="0" fontId="35" fillId="5" borderId="69" xfId="0" applyFont="1" applyFill="1" applyBorder="1" applyAlignment="1">
      <alignment horizontal="center" vertical="center" wrapText="1"/>
    </xf>
    <xf numFmtId="0" fontId="35" fillId="3" borderId="69" xfId="0" applyFont="1" applyFill="1" applyBorder="1" applyAlignment="1">
      <alignment horizontal="center" vertical="center" wrapText="1"/>
    </xf>
    <xf numFmtId="0" fontId="35" fillId="6" borderId="70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4" borderId="71" xfId="0" applyFont="1" applyFill="1" applyBorder="1" applyAlignment="1">
      <alignment horizontal="center" vertical="center" wrapText="1"/>
    </xf>
    <xf numFmtId="0" fontId="35" fillId="5" borderId="72" xfId="0" applyFont="1" applyFill="1" applyBorder="1" applyAlignment="1">
      <alignment horizontal="center" vertical="center" wrapText="1"/>
    </xf>
    <xf numFmtId="0" fontId="35" fillId="3" borderId="72" xfId="0" applyFont="1" applyFill="1" applyBorder="1" applyAlignment="1">
      <alignment horizontal="center" vertical="center" wrapText="1"/>
    </xf>
    <xf numFmtId="0" fontId="35" fillId="6" borderId="73" xfId="0" applyFont="1" applyFill="1" applyBorder="1" applyAlignment="1">
      <alignment horizontal="center" vertical="center" wrapText="1"/>
    </xf>
    <xf numFmtId="0" fontId="36" fillId="9" borderId="7" xfId="0" applyFont="1" applyFill="1" applyBorder="1" applyAlignment="1">
      <alignment vertical="center" wrapText="1"/>
    </xf>
    <xf numFmtId="0" fontId="35" fillId="9" borderId="57" xfId="0" applyFont="1" applyFill="1" applyBorder="1" applyAlignment="1">
      <alignment horizontal="center" vertical="center" wrapText="1"/>
    </xf>
    <xf numFmtId="0" fontId="35" fillId="4" borderId="51" xfId="0" applyFont="1" applyFill="1" applyBorder="1" applyAlignment="1">
      <alignment horizontal="center" vertical="center" wrapText="1"/>
    </xf>
    <xf numFmtId="0" fontId="35" fillId="5" borderId="51" xfId="0" applyFont="1" applyFill="1" applyBorder="1" applyAlignment="1">
      <alignment horizontal="center" vertical="center" wrapText="1"/>
    </xf>
    <xf numFmtId="0" fontId="35" fillId="3" borderId="51" xfId="0" applyFont="1" applyFill="1" applyBorder="1" applyAlignment="1">
      <alignment horizontal="center" vertical="center" wrapText="1"/>
    </xf>
    <xf numFmtId="0" fontId="35" fillId="6" borderId="51" xfId="0" applyFont="1" applyFill="1" applyBorder="1" applyAlignment="1">
      <alignment horizontal="center" vertical="center" wrapText="1"/>
    </xf>
    <xf numFmtId="0" fontId="35" fillId="8" borderId="51" xfId="0" applyFont="1" applyFill="1" applyBorder="1" applyAlignment="1">
      <alignment horizontal="center" vertical="center" wrapText="1"/>
    </xf>
    <xf numFmtId="0" fontId="35" fillId="9" borderId="8" xfId="0" applyFont="1" applyFill="1" applyBorder="1" applyAlignment="1">
      <alignment vertical="center" wrapText="1"/>
    </xf>
    <xf numFmtId="0" fontId="35" fillId="9" borderId="58" xfId="0" applyFont="1" applyFill="1" applyBorder="1" applyAlignment="1">
      <alignment horizontal="center" vertical="center" wrapText="1"/>
    </xf>
    <xf numFmtId="0" fontId="35" fillId="4" borderId="53" xfId="0" applyFont="1" applyFill="1" applyBorder="1" applyAlignment="1">
      <alignment horizontal="center" vertical="center" wrapText="1"/>
    </xf>
    <xf numFmtId="0" fontId="35" fillId="5" borderId="53" xfId="0" applyFont="1" applyFill="1" applyBorder="1" applyAlignment="1">
      <alignment horizontal="center" vertical="center" wrapText="1"/>
    </xf>
    <xf numFmtId="0" fontId="35" fillId="3" borderId="53" xfId="0" applyFont="1" applyFill="1" applyBorder="1" applyAlignment="1">
      <alignment horizontal="center" vertical="center" wrapText="1"/>
    </xf>
    <xf numFmtId="0" fontId="35" fillId="6" borderId="53" xfId="0" applyFont="1" applyFill="1" applyBorder="1" applyAlignment="1">
      <alignment horizontal="center" vertical="center" wrapText="1"/>
    </xf>
    <xf numFmtId="0" fontId="35" fillId="8" borderId="55" xfId="0" applyFont="1" applyFill="1" applyBorder="1" applyAlignment="1">
      <alignment vertical="center" wrapText="1"/>
    </xf>
    <xf numFmtId="0" fontId="35" fillId="9" borderId="9" xfId="0" applyFont="1" applyFill="1" applyBorder="1" applyAlignment="1">
      <alignment vertical="center" wrapText="1"/>
    </xf>
    <xf numFmtId="0" fontId="35" fillId="9" borderId="2" xfId="0" applyFont="1" applyFill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35" fillId="8" borderId="56" xfId="0" applyFont="1" applyFill="1" applyBorder="1" applyAlignment="1">
      <alignment horizontal="center" vertical="center" wrapText="1"/>
    </xf>
    <xf numFmtId="0" fontId="35" fillId="9" borderId="15" xfId="0" applyFont="1" applyFill="1" applyBorder="1" applyAlignment="1">
      <alignment vertical="center" wrapText="1"/>
    </xf>
    <xf numFmtId="0" fontId="35" fillId="9" borderId="1" xfId="0" applyFont="1" applyFill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35" fillId="8" borderId="54" xfId="0" applyFont="1" applyFill="1" applyBorder="1" applyAlignment="1">
      <alignment horizontal="center" vertical="center" wrapText="1"/>
    </xf>
    <xf numFmtId="0" fontId="35" fillId="9" borderId="10" xfId="0" applyFont="1" applyFill="1" applyBorder="1" applyAlignment="1">
      <alignment vertical="center"/>
    </xf>
    <xf numFmtId="0" fontId="35" fillId="9" borderId="11" xfId="0" applyFont="1" applyFill="1" applyBorder="1" applyAlignment="1">
      <alignment horizontal="center" vertical="center"/>
    </xf>
    <xf numFmtId="0" fontId="35" fillId="9" borderId="12" xfId="0" applyFont="1" applyFill="1" applyBorder="1" applyAlignment="1">
      <alignment horizontal="center" vertical="center" wrapText="1"/>
    </xf>
    <xf numFmtId="0" fontId="35" fillId="9" borderId="16" xfId="0" applyFont="1" applyFill="1" applyBorder="1" applyAlignment="1">
      <alignment horizontal="center" vertical="center" wrapText="1"/>
    </xf>
    <xf numFmtId="0" fontId="35" fillId="7" borderId="12" xfId="0" applyFont="1" applyFill="1" applyBorder="1" applyAlignment="1">
      <alignment horizontal="center" vertical="center" wrapText="1"/>
    </xf>
    <xf numFmtId="0" fontId="35" fillId="7" borderId="60" xfId="0" applyFont="1" applyFill="1" applyBorder="1" applyAlignment="1">
      <alignment horizontal="center" vertical="center" wrapText="1"/>
    </xf>
    <xf numFmtId="0" fontId="35" fillId="9" borderId="17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35" fillId="5" borderId="3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6" borderId="49" xfId="0" applyFont="1" applyFill="1" applyBorder="1" applyAlignment="1">
      <alignment horizontal="center" vertical="center" wrapText="1"/>
    </xf>
    <xf numFmtId="0" fontId="35" fillId="9" borderId="18" xfId="0" applyFont="1" applyFill="1" applyBorder="1" applyAlignment="1">
      <alignment horizontal="center" vertical="center" wrapText="1"/>
    </xf>
    <xf numFmtId="0" fontId="35" fillId="4" borderId="4" xfId="0" applyFont="1" applyFill="1" applyBorder="1" applyAlignment="1">
      <alignment horizontal="center" vertical="center" wrapText="1"/>
    </xf>
    <xf numFmtId="0" fontId="35" fillId="5" borderId="4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center" wrapText="1"/>
    </xf>
    <xf numFmtId="0" fontId="35" fillId="6" borderId="50" xfId="0" applyFont="1" applyFill="1" applyBorder="1" applyAlignment="1">
      <alignment horizontal="center" vertical="center" wrapText="1"/>
    </xf>
    <xf numFmtId="0" fontId="35" fillId="6" borderId="55" xfId="0" applyFont="1" applyFill="1" applyBorder="1" applyAlignment="1">
      <alignment horizontal="center" vertical="center" wrapText="1"/>
    </xf>
    <xf numFmtId="0" fontId="35" fillId="8" borderId="55" xfId="0" applyFont="1" applyFill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52" xfId="0" applyFont="1" applyBorder="1" applyAlignment="1">
      <alignment horizontal="center" vertical="center" wrapText="1"/>
    </xf>
    <xf numFmtId="0" fontId="35" fillId="9" borderId="13" xfId="0" applyFont="1" applyFill="1" applyBorder="1" applyAlignment="1">
      <alignment horizontal="center" vertical="center" wrapText="1"/>
    </xf>
    <xf numFmtId="0" fontId="35" fillId="7" borderId="14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center" wrapText="1"/>
    </xf>
    <xf numFmtId="0" fontId="35" fillId="6" borderId="4" xfId="0" applyFont="1" applyFill="1" applyBorder="1" applyAlignment="1">
      <alignment horizontal="center" vertical="center" wrapText="1"/>
    </xf>
    <xf numFmtId="0" fontId="35" fillId="9" borderId="24" xfId="0" applyFont="1" applyFill="1" applyBorder="1" applyAlignment="1">
      <alignment horizontal="left" vertical="center" wrapText="1"/>
    </xf>
    <xf numFmtId="0" fontId="35" fillId="9" borderId="67" xfId="0" applyFont="1" applyFill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/>
    </xf>
    <xf numFmtId="0" fontId="36" fillId="2" borderId="0" xfId="0" applyFont="1" applyFill="1" applyAlignment="1">
      <alignment horizontal="center" vertical="center" wrapText="1"/>
    </xf>
    <xf numFmtId="0" fontId="35" fillId="9" borderId="66" xfId="0" applyFont="1" applyFill="1" applyBorder="1" applyAlignment="1">
      <alignment horizontal="center" vertical="center"/>
    </xf>
    <xf numFmtId="0" fontId="35" fillId="9" borderId="56" xfId="0" applyFont="1" applyFill="1" applyBorder="1" applyAlignment="1">
      <alignment horizontal="center" vertical="center" wrapText="1"/>
    </xf>
    <xf numFmtId="0" fontId="35" fillId="9" borderId="56" xfId="0" applyFont="1" applyFill="1" applyBorder="1" applyAlignment="1">
      <alignment horizontal="center" vertical="center"/>
    </xf>
    <xf numFmtId="0" fontId="39" fillId="2" borderId="0" xfId="0" applyFont="1" applyFill="1" applyAlignment="1">
      <alignment vertical="center"/>
    </xf>
    <xf numFmtId="0" fontId="26" fillId="9" borderId="62" xfId="0" applyFont="1" applyFill="1" applyBorder="1" applyAlignment="1">
      <alignment horizontal="left" vertical="center"/>
    </xf>
    <xf numFmtId="0" fontId="35" fillId="9" borderId="59" xfId="0" applyFont="1" applyFill="1" applyBorder="1" applyAlignment="1">
      <alignment horizontal="left" vertical="center"/>
    </xf>
    <xf numFmtId="14" fontId="42" fillId="0" borderId="23" xfId="0" applyNumberFormat="1" applyFont="1" applyBorder="1" applyAlignment="1">
      <alignment horizontal="center" vertical="center"/>
    </xf>
    <xf numFmtId="14" fontId="43" fillId="0" borderId="23" xfId="0" applyNumberFormat="1" applyFont="1" applyBorder="1" applyAlignment="1">
      <alignment horizontal="center" vertical="center"/>
    </xf>
    <xf numFmtId="0" fontId="35" fillId="9" borderId="54" xfId="0" applyFont="1" applyFill="1" applyBorder="1" applyAlignment="1">
      <alignment horizontal="center" vertical="center"/>
    </xf>
    <xf numFmtId="164" fontId="18" fillId="0" borderId="23" xfId="0" applyNumberFormat="1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4" fillId="0" borderId="0" xfId="0" applyFont="1"/>
    <xf numFmtId="0" fontId="35" fillId="0" borderId="0" xfId="0" applyFont="1"/>
    <xf numFmtId="14" fontId="18" fillId="0" borderId="77" xfId="0" applyNumberFormat="1" applyFont="1" applyBorder="1" applyAlignment="1">
      <alignment horizontal="center" vertical="center"/>
    </xf>
    <xf numFmtId="0" fontId="18" fillId="2" borderId="2" xfId="0" applyFont="1" applyFill="1" applyBorder="1" applyAlignment="1">
      <alignment vertical="center"/>
    </xf>
    <xf numFmtId="0" fontId="18" fillId="2" borderId="19" xfId="0" applyFont="1" applyFill="1" applyBorder="1" applyAlignment="1">
      <alignment vertical="center"/>
    </xf>
    <xf numFmtId="0" fontId="18" fillId="2" borderId="27" xfId="0" applyFont="1" applyFill="1" applyBorder="1" applyAlignment="1">
      <alignment vertical="center"/>
    </xf>
    <xf numFmtId="0" fontId="18" fillId="2" borderId="28" xfId="0" applyFont="1" applyFill="1" applyBorder="1" applyAlignment="1">
      <alignment vertical="center"/>
    </xf>
    <xf numFmtId="0" fontId="18" fillId="2" borderId="29" xfId="0" applyFont="1" applyFill="1" applyBorder="1" applyAlignment="1">
      <alignment vertical="center"/>
    </xf>
    <xf numFmtId="0" fontId="18" fillId="2" borderId="30" xfId="0" applyFont="1" applyFill="1" applyBorder="1" applyAlignment="1">
      <alignment vertical="center"/>
    </xf>
    <xf numFmtId="0" fontId="26" fillId="0" borderId="0" xfId="0" applyFont="1"/>
    <xf numFmtId="0" fontId="26" fillId="2" borderId="64" xfId="0" applyFont="1" applyFill="1" applyBorder="1" applyAlignment="1">
      <alignment vertical="center"/>
    </xf>
    <xf numFmtId="0" fontId="20" fillId="2" borderId="65" xfId="1" applyFont="1" applyFill="1" applyBorder="1" applyAlignment="1">
      <alignment vertical="center"/>
    </xf>
    <xf numFmtId="0" fontId="18" fillId="2" borderId="65" xfId="0" applyFont="1" applyFill="1" applyBorder="1" applyAlignment="1">
      <alignment vertical="center"/>
    </xf>
    <xf numFmtId="0" fontId="14" fillId="2" borderId="47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14" fontId="14" fillId="2" borderId="47" xfId="0" applyNumberFormat="1" applyFont="1" applyFill="1" applyBorder="1" applyAlignment="1">
      <alignment horizontal="center" vertical="center"/>
    </xf>
    <xf numFmtId="14" fontId="14" fillId="2" borderId="78" xfId="0" applyNumberFormat="1" applyFont="1" applyFill="1" applyBorder="1" applyAlignment="1">
      <alignment horizontal="center" vertical="center"/>
    </xf>
    <xf numFmtId="0" fontId="14" fillId="2" borderId="79" xfId="0" applyFont="1" applyFill="1" applyBorder="1" applyAlignment="1">
      <alignment horizontal="center" vertical="center"/>
    </xf>
    <xf numFmtId="0" fontId="14" fillId="2" borderId="80" xfId="0" applyFont="1" applyFill="1" applyBorder="1" applyAlignment="1">
      <alignment horizontal="center" vertical="center"/>
    </xf>
    <xf numFmtId="2" fontId="14" fillId="0" borderId="47" xfId="0" applyNumberFormat="1" applyFont="1" applyBorder="1" applyAlignment="1">
      <alignment horizontal="center" vertical="center"/>
    </xf>
    <xf numFmtId="2" fontId="14" fillId="0" borderId="19" xfId="0" applyNumberFormat="1" applyFont="1" applyBorder="1" applyAlignment="1">
      <alignment horizontal="center" vertical="center"/>
    </xf>
    <xf numFmtId="2" fontId="14" fillId="0" borderId="27" xfId="0" applyNumberFormat="1" applyFont="1" applyBorder="1" applyAlignment="1">
      <alignment horizontal="center" vertical="center"/>
    </xf>
    <xf numFmtId="2" fontId="14" fillId="2" borderId="47" xfId="0" applyNumberFormat="1" applyFont="1" applyFill="1" applyBorder="1" applyAlignment="1">
      <alignment horizontal="center" vertical="center"/>
    </xf>
    <xf numFmtId="2" fontId="14" fillId="2" borderId="19" xfId="0" applyNumberFormat="1" applyFont="1" applyFill="1" applyBorder="1" applyAlignment="1">
      <alignment horizontal="center" vertical="center"/>
    </xf>
    <xf numFmtId="2" fontId="14" fillId="2" borderId="27" xfId="0" applyNumberFormat="1" applyFont="1" applyFill="1" applyBorder="1" applyAlignment="1">
      <alignment horizontal="center" vertical="center"/>
    </xf>
    <xf numFmtId="0" fontId="16" fillId="9" borderId="36" xfId="0" applyFont="1" applyFill="1" applyBorder="1" applyAlignment="1">
      <alignment horizontal="center" vertical="center" wrapText="1"/>
    </xf>
    <xf numFmtId="0" fontId="16" fillId="9" borderId="37" xfId="0" applyFont="1" applyFill="1" applyBorder="1" applyAlignment="1">
      <alignment horizontal="center" vertical="center" wrapText="1"/>
    </xf>
    <xf numFmtId="0" fontId="16" fillId="9" borderId="38" xfId="0" applyFont="1" applyFill="1" applyBorder="1" applyAlignment="1">
      <alignment horizontal="center" vertical="center" wrapText="1"/>
    </xf>
    <xf numFmtId="14" fontId="14" fillId="10" borderId="47" xfId="0" applyNumberFormat="1" applyFont="1" applyFill="1" applyBorder="1" applyAlignment="1">
      <alignment horizontal="center" vertical="center"/>
    </xf>
    <xf numFmtId="14" fontId="14" fillId="10" borderId="19" xfId="0" applyNumberFormat="1" applyFont="1" applyFill="1" applyBorder="1" applyAlignment="1">
      <alignment horizontal="center" vertical="center"/>
    </xf>
    <xf numFmtId="14" fontId="14" fillId="10" borderId="27" xfId="0" applyNumberFormat="1" applyFont="1" applyFill="1" applyBorder="1" applyAlignment="1">
      <alignment horizontal="center" vertical="center"/>
    </xf>
    <xf numFmtId="14" fontId="14" fillId="2" borderId="24" xfId="0" applyNumberFormat="1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6" fillId="9" borderId="36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8" xfId="0" applyFont="1" applyFill="1" applyBorder="1" applyAlignment="1">
      <alignment horizontal="center" vertical="center"/>
    </xf>
    <xf numFmtId="0" fontId="14" fillId="9" borderId="48" xfId="0" applyFont="1" applyFill="1" applyBorder="1" applyAlignment="1">
      <alignment horizontal="center" vertical="center" wrapText="1"/>
    </xf>
    <xf numFmtId="0" fontId="14" fillId="9" borderId="29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6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20" fillId="2" borderId="64" xfId="1" applyFont="1" applyFill="1" applyBorder="1" applyAlignment="1">
      <alignment horizontal="center" vertical="center"/>
    </xf>
    <xf numFmtId="0" fontId="20" fillId="2" borderId="65" xfId="1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63" xfId="0" applyFont="1" applyFill="1" applyBorder="1" applyAlignment="1">
      <alignment horizontal="center" vertical="center"/>
    </xf>
    <xf numFmtId="0" fontId="14" fillId="2" borderId="62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14" fontId="14" fillId="2" borderId="36" xfId="0" applyNumberFormat="1" applyFont="1" applyFill="1" applyBorder="1" applyAlignment="1">
      <alignment horizontal="center" vertical="center"/>
    </xf>
    <xf numFmtId="14" fontId="14" fillId="2" borderId="37" xfId="0" applyNumberFormat="1" applyFont="1" applyFill="1" applyBorder="1" applyAlignment="1">
      <alignment horizontal="center" vertical="center"/>
    </xf>
    <xf numFmtId="14" fontId="14" fillId="2" borderId="38" xfId="0" applyNumberFormat="1" applyFont="1" applyFill="1" applyBorder="1" applyAlignment="1">
      <alignment horizontal="center" vertical="center"/>
    </xf>
    <xf numFmtId="0" fontId="14" fillId="9" borderId="41" xfId="0" applyFont="1" applyFill="1" applyBorder="1" applyAlignment="1">
      <alignment horizontal="center" vertical="center"/>
    </xf>
    <xf numFmtId="0" fontId="14" fillId="9" borderId="42" xfId="0" applyFont="1" applyFill="1" applyBorder="1" applyAlignment="1">
      <alignment horizontal="center" vertical="center"/>
    </xf>
    <xf numFmtId="0" fontId="14" fillId="2" borderId="61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9" borderId="21" xfId="0" applyFont="1" applyFill="1" applyBorder="1" applyAlignment="1">
      <alignment horizontal="center" vertical="center"/>
    </xf>
    <xf numFmtId="0" fontId="14" fillId="9" borderId="22" xfId="0" applyFont="1" applyFill="1" applyBorder="1" applyAlignment="1">
      <alignment horizontal="center" vertical="center"/>
    </xf>
    <xf numFmtId="14" fontId="14" fillId="2" borderId="25" xfId="0" applyNumberFormat="1" applyFont="1" applyFill="1" applyBorder="1" applyAlignment="1">
      <alignment horizontal="center" vertical="center"/>
    </xf>
    <xf numFmtId="14" fontId="14" fillId="2" borderId="26" xfId="0" applyNumberFormat="1" applyFont="1" applyFill="1" applyBorder="1" applyAlignment="1">
      <alignment horizontal="center" vertical="center"/>
    </xf>
    <xf numFmtId="0" fontId="26" fillId="2" borderId="36" xfId="0" applyFont="1" applyFill="1" applyBorder="1" applyAlignment="1">
      <alignment horizontal="center" vertical="center"/>
    </xf>
    <xf numFmtId="0" fontId="26" fillId="2" borderId="37" xfId="0" applyFont="1" applyFill="1" applyBorder="1" applyAlignment="1">
      <alignment horizontal="center" vertical="center"/>
    </xf>
    <xf numFmtId="0" fontId="26" fillId="2" borderId="38" xfId="0" applyFont="1" applyFill="1" applyBorder="1" applyAlignment="1">
      <alignment horizontal="center" vertical="center"/>
    </xf>
    <xf numFmtId="14" fontId="26" fillId="2" borderId="36" xfId="0" applyNumberFormat="1" applyFont="1" applyFill="1" applyBorder="1" applyAlignment="1">
      <alignment horizontal="center" vertical="center"/>
    </xf>
    <xf numFmtId="14" fontId="26" fillId="2" borderId="37" xfId="0" applyNumberFormat="1" applyFont="1" applyFill="1" applyBorder="1" applyAlignment="1">
      <alignment horizontal="center" vertical="center"/>
    </xf>
    <xf numFmtId="14" fontId="26" fillId="2" borderId="38" xfId="0" applyNumberFormat="1" applyFont="1" applyFill="1" applyBorder="1" applyAlignment="1">
      <alignment horizontal="center" vertical="center"/>
    </xf>
    <xf numFmtId="0" fontId="26" fillId="9" borderId="41" xfId="0" applyFont="1" applyFill="1" applyBorder="1" applyAlignment="1">
      <alignment horizontal="center" vertical="center"/>
    </xf>
    <xf numFmtId="0" fontId="26" fillId="9" borderId="42" xfId="0" applyFont="1" applyFill="1" applyBorder="1" applyAlignment="1">
      <alignment horizontal="center" vertical="center"/>
    </xf>
    <xf numFmtId="0" fontId="26" fillId="2" borderId="61" xfId="0" applyFont="1" applyFill="1" applyBorder="1" applyAlignment="1">
      <alignment horizontal="center" vertical="center"/>
    </xf>
    <xf numFmtId="0" fontId="26" fillId="2" borderId="62" xfId="0" applyFont="1" applyFill="1" applyBorder="1" applyAlignment="1">
      <alignment horizontal="center" vertical="center"/>
    </xf>
    <xf numFmtId="0" fontId="26" fillId="2" borderId="59" xfId="0" applyFont="1" applyFill="1" applyBorder="1" applyAlignment="1">
      <alignment horizontal="center" vertical="center"/>
    </xf>
    <xf numFmtId="0" fontId="26" fillId="2" borderId="33" xfId="0" applyFont="1" applyFill="1" applyBorder="1" applyAlignment="1">
      <alignment horizontal="center" vertical="center"/>
    </xf>
    <xf numFmtId="0" fontId="26" fillId="2" borderId="34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/>
    </xf>
    <xf numFmtId="0" fontId="26" fillId="9" borderId="21" xfId="0" applyFont="1" applyFill="1" applyBorder="1" applyAlignment="1">
      <alignment horizontal="center" vertical="center"/>
    </xf>
    <xf numFmtId="0" fontId="26" fillId="9" borderId="22" xfId="0" applyFont="1" applyFill="1" applyBorder="1" applyAlignment="1">
      <alignment horizontal="center" vertical="center"/>
    </xf>
    <xf numFmtId="0" fontId="26" fillId="2" borderId="40" xfId="0" applyFont="1" applyFill="1" applyBorder="1" applyAlignment="1">
      <alignment horizontal="center" vertical="center"/>
    </xf>
    <xf numFmtId="0" fontId="26" fillId="2" borderId="39" xfId="0" applyFont="1" applyFill="1" applyBorder="1" applyAlignment="1">
      <alignment horizontal="center" vertical="center"/>
    </xf>
    <xf numFmtId="0" fontId="26" fillId="2" borderId="26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0" fontId="26" fillId="2" borderId="27" xfId="0" applyFont="1" applyFill="1" applyBorder="1" applyAlignment="1">
      <alignment horizontal="center" vertical="center"/>
    </xf>
    <xf numFmtId="0" fontId="26" fillId="2" borderId="28" xfId="0" applyFont="1" applyFill="1" applyBorder="1" applyAlignment="1">
      <alignment horizontal="center" vertical="center"/>
    </xf>
    <xf numFmtId="0" fontId="26" fillId="2" borderId="29" xfId="0" applyFont="1" applyFill="1" applyBorder="1" applyAlignment="1">
      <alignment horizontal="center" vertical="center"/>
    </xf>
    <xf numFmtId="0" fontId="26" fillId="2" borderId="30" xfId="0" applyFont="1" applyFill="1" applyBorder="1" applyAlignment="1">
      <alignment horizontal="center" vertical="center"/>
    </xf>
    <xf numFmtId="0" fontId="26" fillId="2" borderId="63" xfId="0" applyFont="1" applyFill="1" applyBorder="1" applyAlignment="1">
      <alignment horizontal="center" vertical="center"/>
    </xf>
    <xf numFmtId="0" fontId="26" fillId="2" borderId="64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32" xfId="0" applyFont="1" applyFill="1" applyBorder="1" applyAlignment="1">
      <alignment horizontal="center" vertical="center"/>
    </xf>
    <xf numFmtId="0" fontId="28" fillId="2" borderId="64" xfId="1" applyFont="1" applyFill="1" applyBorder="1" applyAlignment="1">
      <alignment horizontal="center" vertical="center"/>
    </xf>
    <xf numFmtId="0" fontId="28" fillId="2" borderId="65" xfId="1" applyFont="1" applyFill="1" applyBorder="1" applyAlignment="1">
      <alignment horizontal="center" vertical="center"/>
    </xf>
    <xf numFmtId="0" fontId="26" fillId="2" borderId="65" xfId="0" applyFont="1" applyFill="1" applyBorder="1" applyAlignment="1">
      <alignment horizontal="center" vertical="center"/>
    </xf>
    <xf numFmtId="0" fontId="26" fillId="2" borderId="47" xfId="0" applyFont="1" applyFill="1" applyBorder="1" applyAlignment="1">
      <alignment horizontal="center" vertical="center"/>
    </xf>
    <xf numFmtId="0" fontId="26" fillId="2" borderId="48" xfId="0" applyFont="1" applyFill="1" applyBorder="1" applyAlignment="1">
      <alignment horizontal="center" vertical="center"/>
    </xf>
    <xf numFmtId="0" fontId="27" fillId="9" borderId="36" xfId="0" applyFont="1" applyFill="1" applyBorder="1" applyAlignment="1">
      <alignment horizontal="center" vertical="center"/>
    </xf>
    <xf numFmtId="0" fontId="27" fillId="9" borderId="37" xfId="0" applyFont="1" applyFill="1" applyBorder="1" applyAlignment="1">
      <alignment horizontal="center" vertical="center"/>
    </xf>
    <xf numFmtId="0" fontId="27" fillId="9" borderId="38" xfId="0" applyFont="1" applyFill="1" applyBorder="1" applyAlignment="1">
      <alignment horizontal="center" vertical="center"/>
    </xf>
    <xf numFmtId="0" fontId="26" fillId="9" borderId="48" xfId="0" applyFont="1" applyFill="1" applyBorder="1" applyAlignment="1">
      <alignment horizontal="center" vertical="center" wrapText="1"/>
    </xf>
    <xf numFmtId="0" fontId="26" fillId="9" borderId="29" xfId="0" applyFont="1" applyFill="1" applyBorder="1" applyAlignment="1">
      <alignment horizontal="center" vertical="center" wrapText="1"/>
    </xf>
    <xf numFmtId="0" fontId="27" fillId="9" borderId="36" xfId="0" applyFont="1" applyFill="1" applyBorder="1" applyAlignment="1">
      <alignment horizontal="center" vertical="center" wrapText="1"/>
    </xf>
    <xf numFmtId="0" fontId="27" fillId="9" borderId="37" xfId="0" applyFont="1" applyFill="1" applyBorder="1" applyAlignment="1">
      <alignment horizontal="center" vertical="center" wrapText="1"/>
    </xf>
    <xf numFmtId="0" fontId="27" fillId="9" borderId="38" xfId="0" applyFont="1" applyFill="1" applyBorder="1" applyAlignment="1">
      <alignment horizontal="center" vertical="center" wrapText="1"/>
    </xf>
    <xf numFmtId="14" fontId="26" fillId="10" borderId="47" xfId="0" applyNumberFormat="1" applyFont="1" applyFill="1" applyBorder="1" applyAlignment="1">
      <alignment horizontal="center" vertical="center"/>
    </xf>
    <xf numFmtId="0" fontId="26" fillId="10" borderId="19" xfId="0" applyFont="1" applyFill="1" applyBorder="1" applyAlignment="1">
      <alignment horizontal="center" vertical="center"/>
    </xf>
    <xf numFmtId="0" fontId="26" fillId="10" borderId="27" xfId="0" applyFont="1" applyFill="1" applyBorder="1" applyAlignment="1">
      <alignment horizontal="center" vertical="center"/>
    </xf>
    <xf numFmtId="14" fontId="26" fillId="2" borderId="24" xfId="0" applyNumberFormat="1" applyFont="1" applyFill="1" applyBorder="1" applyAlignment="1">
      <alignment horizontal="center" vertical="center"/>
    </xf>
    <xf numFmtId="0" fontId="26" fillId="2" borderId="25" xfId="0" applyFont="1" applyFill="1" applyBorder="1" applyAlignment="1">
      <alignment horizontal="center" vertical="center"/>
    </xf>
    <xf numFmtId="2" fontId="26" fillId="0" borderId="47" xfId="0" applyNumberFormat="1" applyFont="1" applyBorder="1" applyAlignment="1">
      <alignment horizontal="center" vertical="center"/>
    </xf>
    <xf numFmtId="2" fontId="26" fillId="0" borderId="19" xfId="0" applyNumberFormat="1" applyFont="1" applyBorder="1" applyAlignment="1">
      <alignment horizontal="center" vertical="center"/>
    </xf>
    <xf numFmtId="2" fontId="26" fillId="0" borderId="27" xfId="0" applyNumberFormat="1" applyFont="1" applyBorder="1" applyAlignment="1">
      <alignment horizontal="center" vertical="center"/>
    </xf>
    <xf numFmtId="2" fontId="26" fillId="2" borderId="47" xfId="0" applyNumberFormat="1" applyFont="1" applyFill="1" applyBorder="1" applyAlignment="1">
      <alignment horizontal="center" vertical="center"/>
    </xf>
    <xf numFmtId="2" fontId="26" fillId="2" borderId="19" xfId="0" applyNumberFormat="1" applyFont="1" applyFill="1" applyBorder="1" applyAlignment="1">
      <alignment horizontal="center" vertical="center"/>
    </xf>
    <xf numFmtId="2" fontId="26" fillId="2" borderId="27" xfId="0" applyNumberFormat="1" applyFont="1" applyFill="1" applyBorder="1" applyAlignment="1">
      <alignment horizontal="center" vertical="center"/>
    </xf>
    <xf numFmtId="14" fontId="26" fillId="2" borderId="47" xfId="0" applyNumberFormat="1" applyFont="1" applyFill="1" applyBorder="1" applyAlignment="1">
      <alignment horizontal="center" vertical="center"/>
    </xf>
    <xf numFmtId="0" fontId="26" fillId="2" borderId="47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7" xfId="0" applyFont="1" applyFill="1" applyBorder="1" applyAlignment="1">
      <alignment horizontal="center" vertical="center" wrapText="1"/>
    </xf>
    <xf numFmtId="0" fontId="20" fillId="2" borderId="28" xfId="1" applyFont="1" applyFill="1" applyBorder="1" applyAlignment="1">
      <alignment horizontal="center" vertical="center"/>
    </xf>
    <xf numFmtId="0" fontId="14" fillId="2" borderId="65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/>
    </xf>
    <xf numFmtId="0" fontId="35" fillId="2" borderId="37" xfId="0" applyFont="1" applyFill="1" applyBorder="1" applyAlignment="1">
      <alignment horizontal="center" vertical="center"/>
    </xf>
    <xf numFmtId="0" fontId="35" fillId="2" borderId="38" xfId="0" applyFont="1" applyFill="1" applyBorder="1" applyAlignment="1">
      <alignment horizontal="center" vertical="center"/>
    </xf>
    <xf numFmtId="14" fontId="35" fillId="2" borderId="36" xfId="0" applyNumberFormat="1" applyFont="1" applyFill="1" applyBorder="1" applyAlignment="1">
      <alignment horizontal="center" vertical="center"/>
    </xf>
    <xf numFmtId="14" fontId="35" fillId="2" borderId="37" xfId="0" applyNumberFormat="1" applyFont="1" applyFill="1" applyBorder="1" applyAlignment="1">
      <alignment horizontal="center" vertical="center"/>
    </xf>
    <xf numFmtId="14" fontId="35" fillId="2" borderId="38" xfId="0" applyNumberFormat="1" applyFont="1" applyFill="1" applyBorder="1" applyAlignment="1">
      <alignment horizontal="center" vertical="center"/>
    </xf>
    <xf numFmtId="0" fontId="35" fillId="9" borderId="41" xfId="0" applyFont="1" applyFill="1" applyBorder="1" applyAlignment="1">
      <alignment horizontal="center" vertical="center"/>
    </xf>
    <xf numFmtId="0" fontId="35" fillId="9" borderId="42" xfId="0" applyFont="1" applyFill="1" applyBorder="1" applyAlignment="1">
      <alignment horizontal="center" vertical="center"/>
    </xf>
    <xf numFmtId="0" fontId="35" fillId="2" borderId="61" xfId="0" applyFont="1" applyFill="1" applyBorder="1" applyAlignment="1">
      <alignment horizontal="center" vertical="center"/>
    </xf>
    <xf numFmtId="0" fontId="35" fillId="2" borderId="62" xfId="0" applyFont="1" applyFill="1" applyBorder="1" applyAlignment="1">
      <alignment horizontal="center" vertical="center"/>
    </xf>
    <xf numFmtId="0" fontId="35" fillId="2" borderId="59" xfId="0" applyFont="1" applyFill="1" applyBorder="1" applyAlignment="1">
      <alignment horizontal="center" vertical="center"/>
    </xf>
    <xf numFmtId="0" fontId="35" fillId="2" borderId="33" xfId="0" applyFont="1" applyFill="1" applyBorder="1" applyAlignment="1">
      <alignment horizontal="center" vertical="center"/>
    </xf>
    <xf numFmtId="0" fontId="35" fillId="2" borderId="34" xfId="0" applyFont="1" applyFill="1" applyBorder="1" applyAlignment="1">
      <alignment horizontal="center" vertical="center"/>
    </xf>
    <xf numFmtId="0" fontId="35" fillId="2" borderId="35" xfId="0" applyFont="1" applyFill="1" applyBorder="1" applyAlignment="1">
      <alignment horizontal="center" vertical="center"/>
    </xf>
    <xf numFmtId="0" fontId="35" fillId="9" borderId="21" xfId="0" applyFont="1" applyFill="1" applyBorder="1" applyAlignment="1">
      <alignment horizontal="center" vertical="center"/>
    </xf>
    <xf numFmtId="0" fontId="35" fillId="9" borderId="22" xfId="0" applyFont="1" applyFill="1" applyBorder="1" applyAlignment="1">
      <alignment horizontal="center" vertical="center"/>
    </xf>
    <xf numFmtId="0" fontId="35" fillId="2" borderId="40" xfId="0" applyFont="1" applyFill="1" applyBorder="1" applyAlignment="1">
      <alignment horizontal="center" vertical="center"/>
    </xf>
    <xf numFmtId="0" fontId="35" fillId="2" borderId="39" xfId="0" applyFont="1" applyFill="1" applyBorder="1" applyAlignment="1">
      <alignment horizontal="center" vertical="center"/>
    </xf>
    <xf numFmtId="0" fontId="35" fillId="2" borderId="26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19" xfId="0" applyFont="1" applyFill="1" applyBorder="1" applyAlignment="1">
      <alignment horizontal="center" vertical="center"/>
    </xf>
    <xf numFmtId="0" fontId="35" fillId="2" borderId="27" xfId="0" applyFont="1" applyFill="1" applyBorder="1" applyAlignment="1">
      <alignment horizontal="center" vertical="center"/>
    </xf>
    <xf numFmtId="0" fontId="37" fillId="2" borderId="28" xfId="1" applyFont="1" applyFill="1" applyBorder="1" applyAlignment="1">
      <alignment horizontal="center" vertical="center"/>
    </xf>
    <xf numFmtId="0" fontId="35" fillId="2" borderId="29" xfId="0" applyFont="1" applyFill="1" applyBorder="1" applyAlignment="1">
      <alignment horizontal="center" vertical="center"/>
    </xf>
    <xf numFmtId="0" fontId="35" fillId="2" borderId="30" xfId="0" applyFont="1" applyFill="1" applyBorder="1" applyAlignment="1">
      <alignment horizontal="center" vertical="center"/>
    </xf>
    <xf numFmtId="0" fontId="35" fillId="2" borderId="63" xfId="0" applyFont="1" applyFill="1" applyBorder="1" applyAlignment="1">
      <alignment horizontal="center" vertical="center"/>
    </xf>
    <xf numFmtId="0" fontId="35" fillId="2" borderId="64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5" fillId="2" borderId="32" xfId="0" applyFont="1" applyFill="1" applyBorder="1" applyAlignment="1">
      <alignment horizontal="center" vertical="center"/>
    </xf>
    <xf numFmtId="0" fontId="37" fillId="2" borderId="64" xfId="1" applyFont="1" applyFill="1" applyBorder="1" applyAlignment="1">
      <alignment horizontal="center" vertical="center"/>
    </xf>
    <xf numFmtId="0" fontId="37" fillId="2" borderId="65" xfId="1" applyFont="1" applyFill="1" applyBorder="1" applyAlignment="1">
      <alignment horizontal="center" vertical="center"/>
    </xf>
    <xf numFmtId="0" fontId="35" fillId="2" borderId="65" xfId="0" applyFont="1" applyFill="1" applyBorder="1" applyAlignment="1">
      <alignment horizontal="center" vertical="center"/>
    </xf>
    <xf numFmtId="0" fontId="35" fillId="2" borderId="47" xfId="0" applyFont="1" applyFill="1" applyBorder="1" applyAlignment="1">
      <alignment horizontal="center" vertical="center"/>
    </xf>
    <xf numFmtId="0" fontId="35" fillId="2" borderId="48" xfId="0" applyFont="1" applyFill="1" applyBorder="1" applyAlignment="1">
      <alignment horizontal="center" vertical="center"/>
    </xf>
    <xf numFmtId="0" fontId="36" fillId="9" borderId="36" xfId="0" applyFont="1" applyFill="1" applyBorder="1" applyAlignment="1">
      <alignment horizontal="center" vertical="center"/>
    </xf>
    <xf numFmtId="0" fontId="36" fillId="9" borderId="37" xfId="0" applyFont="1" applyFill="1" applyBorder="1" applyAlignment="1">
      <alignment horizontal="center" vertical="center"/>
    </xf>
    <xf numFmtId="0" fontId="36" fillId="9" borderId="38" xfId="0" applyFont="1" applyFill="1" applyBorder="1" applyAlignment="1">
      <alignment horizontal="center" vertical="center"/>
    </xf>
    <xf numFmtId="0" fontId="35" fillId="9" borderId="48" xfId="0" applyFont="1" applyFill="1" applyBorder="1" applyAlignment="1">
      <alignment horizontal="center" vertical="center" wrapText="1"/>
    </xf>
    <xf numFmtId="0" fontId="35" fillId="9" borderId="29" xfId="0" applyFont="1" applyFill="1" applyBorder="1" applyAlignment="1">
      <alignment horizontal="center" vertical="center" wrapText="1"/>
    </xf>
    <xf numFmtId="0" fontId="36" fillId="9" borderId="36" xfId="0" applyFont="1" applyFill="1" applyBorder="1" applyAlignment="1">
      <alignment horizontal="center" vertical="center" wrapText="1"/>
    </xf>
    <xf numFmtId="0" fontId="36" fillId="9" borderId="37" xfId="0" applyFont="1" applyFill="1" applyBorder="1" applyAlignment="1">
      <alignment horizontal="center" vertical="center" wrapText="1"/>
    </xf>
    <xf numFmtId="0" fontId="36" fillId="9" borderId="38" xfId="0" applyFont="1" applyFill="1" applyBorder="1" applyAlignment="1">
      <alignment horizontal="center" vertical="center" wrapText="1"/>
    </xf>
    <xf numFmtId="14" fontId="35" fillId="2" borderId="47" xfId="0" applyNumberFormat="1" applyFont="1" applyFill="1" applyBorder="1" applyAlignment="1">
      <alignment horizontal="center" vertical="center"/>
    </xf>
    <xf numFmtId="14" fontId="35" fillId="2" borderId="24" xfId="0" applyNumberFormat="1" applyFont="1" applyFill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2" fontId="35" fillId="0" borderId="47" xfId="0" applyNumberFormat="1" applyFont="1" applyBorder="1" applyAlignment="1">
      <alignment horizontal="center" vertical="center"/>
    </xf>
    <xf numFmtId="2" fontId="35" fillId="0" borderId="19" xfId="0" applyNumberFormat="1" applyFont="1" applyBorder="1" applyAlignment="1">
      <alignment horizontal="center" vertical="center"/>
    </xf>
    <xf numFmtId="2" fontId="35" fillId="0" borderId="27" xfId="0" applyNumberFormat="1" applyFont="1" applyBorder="1" applyAlignment="1">
      <alignment horizontal="center" vertical="center"/>
    </xf>
    <xf numFmtId="2" fontId="35" fillId="2" borderId="47" xfId="0" applyNumberFormat="1" applyFont="1" applyFill="1" applyBorder="1" applyAlignment="1">
      <alignment horizontal="center" vertical="center"/>
    </xf>
    <xf numFmtId="2" fontId="35" fillId="2" borderId="19" xfId="0" applyNumberFormat="1" applyFont="1" applyFill="1" applyBorder="1" applyAlignment="1">
      <alignment horizontal="center" vertical="center"/>
    </xf>
    <xf numFmtId="2" fontId="35" fillId="2" borderId="27" xfId="0" applyNumberFormat="1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14" fontId="18" fillId="2" borderId="47" xfId="0" applyNumberFormat="1" applyFont="1" applyFill="1" applyBorder="1" applyAlignment="1">
      <alignment horizontal="center" vertical="center"/>
    </xf>
    <xf numFmtId="2" fontId="18" fillId="0" borderId="47" xfId="0" applyNumberFormat="1" applyFont="1" applyBorder="1" applyAlignment="1">
      <alignment horizontal="center" vertical="center"/>
    </xf>
    <xf numFmtId="2" fontId="18" fillId="0" borderId="19" xfId="0" applyNumberFormat="1" applyFont="1" applyBorder="1" applyAlignment="1">
      <alignment horizontal="center" vertical="center"/>
    </xf>
    <xf numFmtId="2" fontId="18" fillId="0" borderId="27" xfId="0" applyNumberFormat="1" applyFont="1" applyBorder="1" applyAlignment="1">
      <alignment horizontal="center" vertical="center"/>
    </xf>
    <xf numFmtId="2" fontId="18" fillId="2" borderId="47" xfId="0" applyNumberFormat="1" applyFont="1" applyFill="1" applyBorder="1" applyAlignment="1">
      <alignment horizontal="center" vertical="center"/>
    </xf>
    <xf numFmtId="2" fontId="18" fillId="2" borderId="19" xfId="0" applyNumberFormat="1" applyFont="1" applyFill="1" applyBorder="1" applyAlignment="1">
      <alignment horizontal="center" vertical="center"/>
    </xf>
    <xf numFmtId="2" fontId="18" fillId="2" borderId="27" xfId="0" applyNumberFormat="1" applyFont="1" applyFill="1" applyBorder="1" applyAlignment="1">
      <alignment horizontal="center" vertical="center"/>
    </xf>
    <xf numFmtId="0" fontId="17" fillId="9" borderId="36" xfId="0" applyFont="1" applyFill="1" applyBorder="1" applyAlignment="1">
      <alignment horizontal="center" vertical="center" wrapText="1"/>
    </xf>
    <xf numFmtId="0" fontId="17" fillId="9" borderId="37" xfId="0" applyFont="1" applyFill="1" applyBorder="1" applyAlignment="1">
      <alignment horizontal="center" vertical="center" wrapText="1"/>
    </xf>
    <xf numFmtId="0" fontId="17" fillId="9" borderId="38" xfId="0" applyFont="1" applyFill="1" applyBorder="1" applyAlignment="1">
      <alignment horizontal="center" vertical="center" wrapText="1"/>
    </xf>
    <xf numFmtId="14" fontId="18" fillId="10" borderId="47" xfId="0" applyNumberFormat="1" applyFont="1" applyFill="1" applyBorder="1" applyAlignment="1">
      <alignment horizontal="center" vertical="center"/>
    </xf>
    <xf numFmtId="0" fontId="18" fillId="10" borderId="19" xfId="0" applyFont="1" applyFill="1" applyBorder="1" applyAlignment="1">
      <alignment horizontal="center" vertical="center"/>
    </xf>
    <xf numFmtId="0" fontId="18" fillId="10" borderId="27" xfId="0" applyFont="1" applyFill="1" applyBorder="1" applyAlignment="1">
      <alignment horizontal="center" vertical="center"/>
    </xf>
    <xf numFmtId="14" fontId="18" fillId="2" borderId="24" xfId="0" applyNumberFormat="1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7" fillId="9" borderId="36" xfId="0" applyFont="1" applyFill="1" applyBorder="1" applyAlignment="1">
      <alignment horizontal="center" vertical="center"/>
    </xf>
    <xf numFmtId="0" fontId="17" fillId="9" borderId="37" xfId="0" applyFont="1" applyFill="1" applyBorder="1" applyAlignment="1">
      <alignment horizontal="center" vertical="center"/>
    </xf>
    <xf numFmtId="0" fontId="17" fillId="9" borderId="38" xfId="0" applyFont="1" applyFill="1" applyBorder="1" applyAlignment="1">
      <alignment horizontal="center" vertical="center"/>
    </xf>
    <xf numFmtId="0" fontId="18" fillId="9" borderId="48" xfId="0" applyFont="1" applyFill="1" applyBorder="1" applyAlignment="1">
      <alignment horizontal="center" vertical="center" wrapText="1"/>
    </xf>
    <xf numFmtId="0" fontId="18" fillId="9" borderId="29" xfId="0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9" fillId="2" borderId="64" xfId="1" applyFont="1" applyFill="1" applyBorder="1" applyAlignment="1">
      <alignment horizontal="center" vertical="center"/>
    </xf>
    <xf numFmtId="0" fontId="18" fillId="2" borderId="65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63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14" fontId="40" fillId="2" borderId="36" xfId="0" applyNumberFormat="1" applyFont="1" applyFill="1" applyBorder="1" applyAlignment="1">
      <alignment horizontal="center" vertical="center"/>
    </xf>
    <xf numFmtId="14" fontId="40" fillId="2" borderId="37" xfId="0" applyNumberFormat="1" applyFont="1" applyFill="1" applyBorder="1" applyAlignment="1">
      <alignment horizontal="center" vertical="center"/>
    </xf>
    <xf numFmtId="14" fontId="40" fillId="2" borderId="38" xfId="0" applyNumberFormat="1" applyFont="1" applyFill="1" applyBorder="1" applyAlignment="1">
      <alignment horizontal="center" vertical="center"/>
    </xf>
    <xf numFmtId="0" fontId="18" fillId="9" borderId="41" xfId="0" applyFont="1" applyFill="1" applyBorder="1" applyAlignment="1">
      <alignment horizontal="center" vertical="center"/>
    </xf>
    <xf numFmtId="0" fontId="18" fillId="9" borderId="42" xfId="0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 wrapText="1"/>
    </xf>
    <xf numFmtId="0" fontId="18" fillId="2" borderId="62" xfId="0" applyFont="1" applyFill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9" borderId="21" xfId="0" applyFont="1" applyFill="1" applyBorder="1" applyAlignment="1">
      <alignment horizontal="center" vertical="center"/>
    </xf>
    <xf numFmtId="0" fontId="18" fillId="9" borderId="22" xfId="0" applyFont="1" applyFill="1" applyBorder="1" applyAlignment="1">
      <alignment horizontal="center" vertical="center"/>
    </xf>
    <xf numFmtId="0" fontId="35" fillId="10" borderId="4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27" xfId="0" applyFont="1" applyFill="1" applyBorder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10" borderId="48" xfId="0" applyFont="1" applyFill="1" applyBorder="1" applyAlignment="1">
      <alignment horizontal="center" vertical="center"/>
    </xf>
    <xf numFmtId="0" fontId="35" fillId="10" borderId="29" xfId="0" applyFont="1" applyFill="1" applyBorder="1" applyAlignment="1">
      <alignment horizontal="center" vertical="center"/>
    </xf>
    <xf numFmtId="0" fontId="35" fillId="10" borderId="30" xfId="0" applyFont="1" applyFill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/>
    </xf>
    <xf numFmtId="0" fontId="20" fillId="2" borderId="32" xfId="1" applyFont="1" applyFill="1" applyBorder="1" applyAlignment="1">
      <alignment horizontal="center" vertical="center"/>
    </xf>
    <xf numFmtId="0" fontId="20" fillId="2" borderId="34" xfId="1" applyFont="1" applyFill="1" applyBorder="1" applyAlignment="1">
      <alignment horizontal="center" vertical="center"/>
    </xf>
    <xf numFmtId="0" fontId="20" fillId="2" borderId="35" xfId="1" applyFont="1" applyFill="1" applyBorder="1" applyAlignment="1">
      <alignment horizontal="center" vertical="center"/>
    </xf>
    <xf numFmtId="164" fontId="14" fillId="2" borderId="47" xfId="0" applyNumberFormat="1" applyFont="1" applyFill="1" applyBorder="1" applyAlignment="1">
      <alignment horizontal="center" vertical="center"/>
    </xf>
    <xf numFmtId="14" fontId="18" fillId="2" borderId="36" xfId="0" applyNumberFormat="1" applyFont="1" applyFill="1" applyBorder="1" applyAlignment="1">
      <alignment horizontal="center" vertical="center"/>
    </xf>
    <xf numFmtId="14" fontId="18" fillId="2" borderId="37" xfId="0" applyNumberFormat="1" applyFont="1" applyFill="1" applyBorder="1" applyAlignment="1">
      <alignment horizontal="center" vertical="center"/>
    </xf>
    <xf numFmtId="14" fontId="18" fillId="2" borderId="38" xfId="0" applyNumberFormat="1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35" fillId="2" borderId="47" xfId="0" applyFont="1" applyFill="1" applyBorder="1" applyAlignment="1">
      <alignment horizontal="center" vertical="center" wrapText="1"/>
    </xf>
    <xf numFmtId="0" fontId="35" fillId="2" borderId="19" xfId="0" applyFont="1" applyFill="1" applyBorder="1" applyAlignment="1">
      <alignment horizontal="center" vertical="center" wrapText="1"/>
    </xf>
    <xf numFmtId="0" fontId="35" fillId="2" borderId="27" xfId="0" applyFont="1" applyFill="1" applyBorder="1" applyAlignment="1">
      <alignment horizontal="center" vertical="center" wrapText="1"/>
    </xf>
    <xf numFmtId="14" fontId="35" fillId="10" borderId="47" xfId="0" applyNumberFormat="1" applyFont="1" applyFill="1" applyBorder="1" applyAlignment="1">
      <alignment horizontal="center" vertical="center"/>
    </xf>
    <xf numFmtId="1" fontId="37" fillId="2" borderId="64" xfId="1" applyNumberFormat="1" applyFont="1" applyFill="1" applyBorder="1" applyAlignment="1">
      <alignment horizontal="center" vertical="center"/>
    </xf>
    <xf numFmtId="1" fontId="37" fillId="2" borderId="0" xfId="1" applyNumberFormat="1" applyFont="1" applyFill="1" applyBorder="1" applyAlignment="1">
      <alignment horizontal="center" vertical="center"/>
    </xf>
    <xf numFmtId="1" fontId="37" fillId="2" borderId="32" xfId="1" applyNumberFormat="1" applyFont="1" applyFill="1" applyBorder="1" applyAlignment="1">
      <alignment horizontal="center" vertical="center"/>
    </xf>
    <xf numFmtId="0" fontId="35" fillId="2" borderId="28" xfId="0" applyFont="1" applyFill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0" fontId="19" fillId="2" borderId="32" xfId="1" applyFont="1" applyFill="1" applyBorder="1" applyAlignment="1">
      <alignment horizontal="center" vertical="center"/>
    </xf>
    <xf numFmtId="0" fontId="44" fillId="11" borderId="65" xfId="1" applyFont="1" applyFill="1" applyBorder="1" applyAlignment="1">
      <alignment horizontal="center" vertical="center"/>
    </xf>
    <xf numFmtId="0" fontId="44" fillId="11" borderId="34" xfId="1" applyFont="1" applyFill="1" applyBorder="1" applyAlignment="1">
      <alignment horizontal="center" vertical="center"/>
    </xf>
    <xf numFmtId="0" fontId="44" fillId="11" borderId="35" xfId="1" applyFont="1" applyFill="1" applyBorder="1" applyAlignment="1">
      <alignment horizontal="center" vertical="center"/>
    </xf>
    <xf numFmtId="0" fontId="41" fillId="2" borderId="36" xfId="0" applyFont="1" applyFill="1" applyBorder="1" applyAlignment="1">
      <alignment horizontal="center" vertical="center"/>
    </xf>
    <xf numFmtId="0" fontId="41" fillId="2" borderId="37" xfId="0" applyFont="1" applyFill="1" applyBorder="1" applyAlignment="1">
      <alignment horizontal="center" vertical="center"/>
    </xf>
    <xf numFmtId="0" fontId="41" fillId="2" borderId="38" xfId="0" applyFont="1" applyFill="1" applyBorder="1" applyAlignment="1">
      <alignment horizontal="center" vertical="center"/>
    </xf>
    <xf numFmtId="14" fontId="45" fillId="2" borderId="36" xfId="0" applyNumberFormat="1" applyFont="1" applyFill="1" applyBorder="1" applyAlignment="1">
      <alignment horizontal="center" vertical="center"/>
    </xf>
    <xf numFmtId="14" fontId="45" fillId="2" borderId="37" xfId="0" applyNumberFormat="1" applyFont="1" applyFill="1" applyBorder="1" applyAlignment="1">
      <alignment horizontal="center" vertical="center"/>
    </xf>
    <xf numFmtId="14" fontId="45" fillId="2" borderId="38" xfId="0" applyNumberFormat="1" applyFont="1" applyFill="1" applyBorder="1" applyAlignment="1">
      <alignment horizontal="center" vertical="center"/>
    </xf>
    <xf numFmtId="0" fontId="40" fillId="2" borderId="61" xfId="0" applyFont="1" applyFill="1" applyBorder="1" applyAlignment="1">
      <alignment horizontal="center" vertical="center"/>
    </xf>
    <xf numFmtId="0" fontId="40" fillId="2" borderId="62" xfId="0" applyFont="1" applyFill="1" applyBorder="1" applyAlignment="1">
      <alignment horizontal="center" vertical="center"/>
    </xf>
    <xf numFmtId="0" fontId="40" fillId="2" borderId="59" xfId="0" applyFont="1" applyFill="1" applyBorder="1" applyAlignment="1">
      <alignment horizontal="center" vertical="center"/>
    </xf>
    <xf numFmtId="0" fontId="40" fillId="2" borderId="33" xfId="0" applyFont="1" applyFill="1" applyBorder="1" applyAlignment="1">
      <alignment horizontal="center" vertical="center"/>
    </xf>
    <xf numFmtId="0" fontId="40" fillId="2" borderId="34" xfId="0" applyFont="1" applyFill="1" applyBorder="1" applyAlignment="1">
      <alignment horizontal="center" vertical="center"/>
    </xf>
    <xf numFmtId="0" fontId="40" fillId="2" borderId="35" xfId="0" applyFont="1" applyFill="1" applyBorder="1" applyAlignment="1">
      <alignment horizontal="center" vertical="center"/>
    </xf>
    <xf numFmtId="164" fontId="18" fillId="2" borderId="47" xfId="0" applyNumberFormat="1" applyFont="1" applyFill="1" applyBorder="1" applyAlignment="1">
      <alignment horizontal="center" vertical="center"/>
    </xf>
    <xf numFmtId="164" fontId="18" fillId="2" borderId="19" xfId="0" applyNumberFormat="1" applyFont="1" applyFill="1" applyBorder="1" applyAlignment="1">
      <alignment horizontal="center" vertical="center"/>
    </xf>
    <xf numFmtId="164" fontId="18" fillId="2" borderId="27" xfId="0" applyNumberFormat="1" applyFont="1" applyFill="1" applyBorder="1" applyAlignment="1">
      <alignment horizontal="center" vertical="center"/>
    </xf>
    <xf numFmtId="14" fontId="18" fillId="2" borderId="78" xfId="0" applyNumberFormat="1" applyFont="1" applyFill="1" applyBorder="1" applyAlignment="1">
      <alignment horizontal="center" vertical="center"/>
    </xf>
    <xf numFmtId="0" fontId="18" fillId="2" borderId="79" xfId="0" applyFont="1" applyFill="1" applyBorder="1" applyAlignment="1">
      <alignment horizontal="center" vertical="center"/>
    </xf>
    <xf numFmtId="0" fontId="18" fillId="2" borderId="80" xfId="0" applyFont="1" applyFill="1" applyBorder="1" applyAlignment="1">
      <alignment horizontal="center" vertical="center"/>
    </xf>
    <xf numFmtId="14" fontId="18" fillId="0" borderId="47" xfId="0" applyNumberFormat="1" applyFont="1" applyBorder="1" applyAlignment="1">
      <alignment horizontal="center" vertical="center"/>
    </xf>
    <xf numFmtId="14" fontId="18" fillId="10" borderId="19" xfId="0" applyNumberFormat="1" applyFont="1" applyFill="1" applyBorder="1" applyAlignment="1">
      <alignment horizontal="center" vertical="center"/>
    </xf>
    <xf numFmtId="14" fontId="18" fillId="10" borderId="2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/>
    </xf>
    <xf numFmtId="0" fontId="28" fillId="2" borderId="0" xfId="1" applyFont="1" applyFill="1" applyBorder="1" applyAlignment="1">
      <alignment horizontal="center" vertical="center"/>
    </xf>
    <xf numFmtId="0" fontId="28" fillId="2" borderId="32" xfId="1" applyFont="1" applyFill="1" applyBorder="1" applyAlignment="1">
      <alignment horizontal="center" vertical="center"/>
    </xf>
    <xf numFmtId="0" fontId="26" fillId="2" borderId="61" xfId="0" applyFont="1" applyFill="1" applyBorder="1" applyAlignment="1">
      <alignment horizontal="center" vertical="center" wrapText="1"/>
    </xf>
    <xf numFmtId="0" fontId="26" fillId="2" borderId="62" xfId="0" applyFont="1" applyFill="1" applyBorder="1" applyAlignment="1">
      <alignment horizontal="center" vertical="center" wrapText="1"/>
    </xf>
    <xf numFmtId="0" fontId="26" fillId="2" borderId="59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46" fillId="2" borderId="29" xfId="0" applyFont="1" applyFill="1" applyBorder="1" applyAlignment="1">
      <alignment horizontal="center" vertical="center"/>
    </xf>
    <xf numFmtId="0" fontId="46" fillId="2" borderId="30" xfId="0" applyFont="1" applyFill="1" applyBorder="1" applyAlignment="1">
      <alignment horizontal="center" vertical="center"/>
    </xf>
    <xf numFmtId="1" fontId="19" fillId="2" borderId="64" xfId="1" applyNumberFormat="1" applyFont="1" applyFill="1" applyBorder="1" applyAlignment="1">
      <alignment horizontal="center" vertical="center"/>
    </xf>
    <xf numFmtId="1" fontId="19" fillId="2" borderId="0" xfId="1" applyNumberFormat="1" applyFont="1" applyFill="1" applyBorder="1" applyAlignment="1">
      <alignment horizontal="center" vertical="center"/>
    </xf>
    <xf numFmtId="1" fontId="19" fillId="2" borderId="32" xfId="1" applyNumberFormat="1" applyFont="1" applyFill="1" applyBorder="1" applyAlignment="1">
      <alignment horizontal="center" vertical="center"/>
    </xf>
    <xf numFmtId="0" fontId="20" fillId="11" borderId="65" xfId="1" applyFont="1" applyFill="1" applyBorder="1" applyAlignment="1">
      <alignment horizontal="center" vertical="center"/>
    </xf>
    <xf numFmtId="3" fontId="18" fillId="2" borderId="40" xfId="0" applyNumberFormat="1" applyFont="1" applyFill="1" applyBorder="1" applyAlignment="1">
      <alignment horizontal="center" vertical="center"/>
    </xf>
    <xf numFmtId="0" fontId="35" fillId="2" borderId="61" xfId="0" applyFont="1" applyFill="1" applyBorder="1" applyAlignment="1">
      <alignment horizontal="center" vertical="center" wrapText="1"/>
    </xf>
    <xf numFmtId="0" fontId="35" fillId="2" borderId="62" xfId="0" applyFont="1" applyFill="1" applyBorder="1" applyAlignment="1">
      <alignment horizontal="center" vertical="center" wrapText="1"/>
    </xf>
    <xf numFmtId="0" fontId="35" fillId="2" borderId="59" xfId="0" applyFont="1" applyFill="1" applyBorder="1" applyAlignment="1">
      <alignment horizontal="center" vertical="center" wrapText="1"/>
    </xf>
    <xf numFmtId="0" fontId="35" fillId="2" borderId="33" xfId="0" applyFont="1" applyFill="1" applyBorder="1" applyAlignment="1">
      <alignment horizontal="center" vertical="center" wrapText="1"/>
    </xf>
    <xf numFmtId="0" fontId="35" fillId="2" borderId="34" xfId="0" applyFont="1" applyFill="1" applyBorder="1" applyAlignment="1">
      <alignment horizontal="center" vertical="center" wrapText="1"/>
    </xf>
    <xf numFmtId="0" fontId="35" fillId="2" borderId="3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14" fontId="12" fillId="2" borderId="36" xfId="0" applyNumberFormat="1" applyFont="1" applyFill="1" applyBorder="1" applyAlignment="1">
      <alignment horizontal="center" vertical="center"/>
    </xf>
    <xf numFmtId="14" fontId="12" fillId="2" borderId="37" xfId="0" applyNumberFormat="1" applyFont="1" applyFill="1" applyBorder="1" applyAlignment="1">
      <alignment horizontal="center" vertical="center"/>
    </xf>
    <xf numFmtId="14" fontId="12" fillId="2" borderId="38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0" fillId="2" borderId="64" xfId="1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4" fillId="9" borderId="36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center"/>
    </xf>
    <xf numFmtId="0" fontId="3" fillId="9" borderId="48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4" fillId="9" borderId="36" xfId="0" applyFont="1" applyFill="1" applyBorder="1" applyAlignment="1">
      <alignment horizontal="center" vertical="center" wrapText="1"/>
    </xf>
    <xf numFmtId="0" fontId="4" fillId="9" borderId="37" xfId="0" applyFont="1" applyFill="1" applyBorder="1" applyAlignment="1">
      <alignment horizontal="center" vertical="center" wrapText="1"/>
    </xf>
    <xf numFmtId="0" fontId="4" fillId="9" borderId="38" xfId="0" applyFont="1" applyFill="1" applyBorder="1" applyAlignment="1">
      <alignment horizontal="center" vertical="center" wrapText="1"/>
    </xf>
    <xf numFmtId="0" fontId="3" fillId="10" borderId="47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3" fillId="10" borderId="27" xfId="0" applyFont="1" applyFill="1" applyBorder="1" applyAlignment="1">
      <alignment horizontal="center" vertical="center"/>
    </xf>
    <xf numFmtId="14" fontId="3" fillId="2" borderId="24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4" fontId="3" fillId="2" borderId="47" xfId="0" applyNumberFormat="1" applyFont="1" applyFill="1" applyBorder="1" applyAlignment="1">
      <alignment horizontal="center" vertical="center"/>
    </xf>
    <xf numFmtId="0" fontId="3" fillId="10" borderId="48" xfId="0" applyFont="1" applyFill="1" applyBorder="1" applyAlignment="1">
      <alignment horizontal="center" vertical="center"/>
    </xf>
    <xf numFmtId="0" fontId="3" fillId="10" borderId="29" xfId="0" applyFont="1" applyFill="1" applyBorder="1" applyAlignment="1">
      <alignment horizontal="center" vertical="center"/>
    </xf>
    <xf numFmtId="0" fontId="3" fillId="10" borderId="30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issatou.ciss@airliquide.com" TargetMode="External"/><Relationship Id="rId1" Type="http://schemas.openxmlformats.org/officeDocument/2006/relationships/hyperlink" Target="mailto:nafissatou.ndoye@airliquide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karim.abdallah@deltamedical.sn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fatoukine.ndao@digitalstores.sn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generalntab1@gmail,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eugueniang@gmail.com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contact@lame.sn" TargetMode="External"/><Relationship Id="rId1" Type="http://schemas.openxmlformats.org/officeDocument/2006/relationships/hyperlink" Target="http://www.lame.sn/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limamoumedicsenegal@gmail.com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medicaldistribution.sn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contact@omtmscom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ibg@optesis.co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mailto:contact@performanceservice,sn" TargetMode="External"/><Relationship Id="rId1" Type="http://schemas.openxmlformats.org/officeDocument/2006/relationships/hyperlink" Target="http://www.performanceservices.s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pharmaciemalicksy@yahoo.fr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mailto:nguessan_samson@yahoo.fr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://www.saphirconsult.com/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://www.sasecuritesecours.com/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hyperlink" Target="mailto:shaminformatique@yahoo.f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bioxxiv@orange.sn" TargetMode="External"/><Relationship Id="rId1" Type="http://schemas.openxmlformats.org/officeDocument/2006/relationships/hyperlink" Target="http://www.labibio24.sn/" TargetMode="Externa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mailto:tecom10@yahoo,fr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mailto:valdafrique@orange.sn" TargetMode="Externa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bishrimedical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jeanlouis.ndiaye@yahoo.fr" TargetMode="External"/><Relationship Id="rId1" Type="http://schemas.openxmlformats.org/officeDocument/2006/relationships/hyperlink" Target="mailto:amir101fr@yahoo.fr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contact@catheter.sn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T87"/>
  <sheetViews>
    <sheetView topLeftCell="B72" zoomScale="60" zoomScaleNormal="67" zoomScalePageLayoutView="27" workbookViewId="0">
      <selection activeCell="F77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363" t="s">
        <v>37</v>
      </c>
    </row>
    <row r="3" spans="2:10" ht="22" thickBot="1" x14ac:dyDescent="0.4">
      <c r="B3" s="126"/>
    </row>
    <row r="4" spans="2:10" ht="31.9" customHeight="1" thickBot="1" x14ac:dyDescent="0.4">
      <c r="B4" s="364" t="s">
        <v>1</v>
      </c>
      <c r="C4" s="658" t="s">
        <v>79</v>
      </c>
      <c r="D4" s="659"/>
      <c r="E4" s="659"/>
      <c r="F4" s="659"/>
      <c r="G4" s="659"/>
      <c r="H4" s="659"/>
      <c r="I4" s="660"/>
      <c r="J4" s="141"/>
    </row>
    <row r="5" spans="2:10" ht="22" thickBot="1" x14ac:dyDescent="0.4"/>
    <row r="6" spans="2:10" ht="52.15" customHeight="1" thickBot="1" x14ac:dyDescent="0.4">
      <c r="B6" s="364" t="s">
        <v>66</v>
      </c>
      <c r="C6" s="661">
        <v>42991</v>
      </c>
      <c r="D6" s="662"/>
      <c r="E6" s="663"/>
      <c r="F6" s="365" t="s">
        <v>71</v>
      </c>
      <c r="G6" s="661"/>
      <c r="H6" s="659"/>
      <c r="I6" s="660"/>
    </row>
    <row r="7" spans="2:10" ht="22" thickBot="1" x14ac:dyDescent="0.4"/>
    <row r="8" spans="2:10" ht="28.15" customHeight="1" thickBot="1" x14ac:dyDescent="0.4">
      <c r="B8" s="366" t="s">
        <v>28</v>
      </c>
      <c r="C8" s="367"/>
      <c r="D8" s="368"/>
      <c r="F8" s="366" t="s">
        <v>0</v>
      </c>
      <c r="G8" s="367"/>
      <c r="H8" s="367"/>
      <c r="I8" s="368"/>
      <c r="J8" s="369"/>
    </row>
    <row r="9" spans="2:10" x14ac:dyDescent="0.35">
      <c r="B9" s="664" t="s">
        <v>29</v>
      </c>
      <c r="C9" s="665"/>
      <c r="D9" s="372"/>
      <c r="E9" s="373"/>
      <c r="F9" s="666" t="s">
        <v>80</v>
      </c>
      <c r="G9" s="656"/>
      <c r="H9" s="656"/>
      <c r="I9" s="657"/>
      <c r="J9" s="141"/>
    </row>
    <row r="10" spans="2:10" ht="22" thickBot="1" x14ac:dyDescent="0.4">
      <c r="B10" s="668" t="s">
        <v>30</v>
      </c>
      <c r="C10" s="669"/>
      <c r="D10" s="377" t="s">
        <v>73</v>
      </c>
      <c r="E10" s="373"/>
      <c r="F10" s="667"/>
      <c r="G10" s="649"/>
      <c r="H10" s="649"/>
      <c r="I10" s="650"/>
      <c r="J10" s="141"/>
    </row>
    <row r="11" spans="2:10" ht="22" thickBot="1" x14ac:dyDescent="0.4"/>
    <row r="12" spans="2:10" ht="24.65" customHeight="1" thickBot="1" x14ac:dyDescent="0.4">
      <c r="B12" s="366" t="s">
        <v>44</v>
      </c>
      <c r="C12" s="367"/>
      <c r="D12" s="367"/>
      <c r="E12" s="367"/>
      <c r="F12" s="367"/>
      <c r="G12" s="367"/>
      <c r="H12" s="367"/>
      <c r="I12" s="368"/>
      <c r="J12" s="369"/>
    </row>
    <row r="13" spans="2:10" x14ac:dyDescent="0.35">
      <c r="B13" s="370" t="s">
        <v>31</v>
      </c>
      <c r="C13" s="381" t="s">
        <v>126</v>
      </c>
      <c r="D13" s="371" t="s">
        <v>32</v>
      </c>
      <c r="E13" s="651" t="s">
        <v>135</v>
      </c>
      <c r="F13" s="652"/>
      <c r="G13" s="371" t="s">
        <v>33</v>
      </c>
      <c r="H13" s="651" t="s">
        <v>134</v>
      </c>
      <c r="I13" s="635"/>
      <c r="J13" s="141"/>
    </row>
    <row r="14" spans="2:10" x14ac:dyDescent="0.35">
      <c r="B14" s="382" t="s">
        <v>34</v>
      </c>
      <c r="C14" s="653" t="s">
        <v>136</v>
      </c>
      <c r="D14" s="615"/>
      <c r="E14" s="615"/>
      <c r="F14" s="615"/>
      <c r="G14" s="615"/>
      <c r="H14" s="615"/>
      <c r="I14" s="616"/>
      <c r="J14" s="141"/>
    </row>
    <row r="15" spans="2:10" ht="22" thickBot="1" x14ac:dyDescent="0.4">
      <c r="B15" s="376" t="s">
        <v>35</v>
      </c>
      <c r="C15" s="654"/>
      <c r="D15" s="642"/>
      <c r="E15" s="642"/>
      <c r="F15" s="642"/>
      <c r="G15" s="642"/>
      <c r="H15" s="642"/>
      <c r="I15" s="643"/>
      <c r="J15" s="141"/>
    </row>
    <row r="16" spans="2:10" ht="22" thickBot="1" x14ac:dyDescent="0.4">
      <c r="B16" s="126"/>
    </row>
    <row r="17" spans="2:12" ht="24" customHeight="1" thickBot="1" x14ac:dyDescent="0.4">
      <c r="B17" s="383" t="s">
        <v>89</v>
      </c>
      <c r="C17" s="384"/>
      <c r="D17" s="384"/>
      <c r="E17" s="152"/>
      <c r="F17" s="366" t="s">
        <v>36</v>
      </c>
      <c r="G17" s="367"/>
      <c r="H17" s="367"/>
      <c r="I17" s="368"/>
      <c r="J17" s="369"/>
    </row>
    <row r="18" spans="2:12" x14ac:dyDescent="0.35">
      <c r="B18" s="385" t="s">
        <v>38</v>
      </c>
      <c r="C18" s="655" t="s">
        <v>81</v>
      </c>
      <c r="D18" s="656"/>
      <c r="E18" s="657"/>
      <c r="F18" s="386" t="s">
        <v>38</v>
      </c>
      <c r="G18" s="655" t="s">
        <v>105</v>
      </c>
      <c r="H18" s="656"/>
      <c r="I18" s="657"/>
    </row>
    <row r="19" spans="2:12" x14ac:dyDescent="0.35">
      <c r="B19" s="387" t="s">
        <v>41</v>
      </c>
      <c r="C19" s="644" t="s">
        <v>103</v>
      </c>
      <c r="D19" s="645"/>
      <c r="E19" s="646"/>
      <c r="F19" s="386" t="s">
        <v>41</v>
      </c>
      <c r="G19" s="644" t="s">
        <v>106</v>
      </c>
      <c r="H19" s="645"/>
      <c r="I19" s="646"/>
    </row>
    <row r="20" spans="2:12" x14ac:dyDescent="0.35">
      <c r="B20" s="387" t="s">
        <v>39</v>
      </c>
      <c r="C20" s="647">
        <v>773612760</v>
      </c>
      <c r="D20" s="645"/>
      <c r="E20" s="646"/>
      <c r="F20" s="386" t="s">
        <v>39</v>
      </c>
      <c r="G20" s="644">
        <v>776437295</v>
      </c>
      <c r="H20" s="645"/>
      <c r="I20" s="646"/>
    </row>
    <row r="21" spans="2:12" ht="22" thickBot="1" x14ac:dyDescent="0.4">
      <c r="B21" s="390" t="s">
        <v>40</v>
      </c>
      <c r="C21" s="648" t="s">
        <v>104</v>
      </c>
      <c r="D21" s="649"/>
      <c r="E21" s="650"/>
      <c r="F21" s="391" t="s">
        <v>40</v>
      </c>
      <c r="G21" s="648" t="s">
        <v>107</v>
      </c>
      <c r="H21" s="649"/>
      <c r="I21" s="650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x14ac:dyDescent="0.35">
      <c r="B23" s="363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x14ac:dyDescent="0.35">
      <c r="B25" s="392" t="s">
        <v>48</v>
      </c>
      <c r="C25" s="393"/>
      <c r="D25" s="394"/>
      <c r="E25" s="395" t="s">
        <v>47</v>
      </c>
      <c r="F25" s="393"/>
      <c r="G25" s="394"/>
    </row>
    <row r="26" spans="2:12" x14ac:dyDescent="0.35">
      <c r="B26" s="614"/>
      <c r="C26" s="615"/>
      <c r="D26" s="616"/>
      <c r="E26" s="614"/>
      <c r="F26" s="615"/>
      <c r="G26" s="616"/>
    </row>
    <row r="27" spans="2:12" x14ac:dyDescent="0.35">
      <c r="B27" s="614"/>
      <c r="C27" s="615"/>
      <c r="D27" s="616"/>
      <c r="E27" s="614"/>
      <c r="F27" s="615"/>
      <c r="G27" s="616"/>
      <c r="I27" s="396"/>
    </row>
    <row r="28" spans="2:12" x14ac:dyDescent="0.35">
      <c r="B28" s="614"/>
      <c r="C28" s="615"/>
      <c r="D28" s="616"/>
      <c r="E28" s="614"/>
      <c r="F28" s="615"/>
      <c r="G28" s="616"/>
    </row>
    <row r="29" spans="2:12" x14ac:dyDescent="0.35">
      <c r="B29" s="614"/>
      <c r="C29" s="615"/>
      <c r="D29" s="616"/>
      <c r="E29" s="614"/>
      <c r="F29" s="615"/>
      <c r="G29" s="616"/>
    </row>
    <row r="30" spans="2:12" x14ac:dyDescent="0.35">
      <c r="B30" s="614"/>
      <c r="C30" s="615"/>
      <c r="D30" s="616"/>
      <c r="E30" s="614"/>
      <c r="F30" s="615"/>
      <c r="G30" s="616"/>
    </row>
    <row r="31" spans="2:12" ht="22" thickBot="1" x14ac:dyDescent="0.4">
      <c r="B31" s="641"/>
      <c r="C31" s="642"/>
      <c r="D31" s="643"/>
      <c r="E31" s="641"/>
      <c r="F31" s="642"/>
      <c r="G31" s="643"/>
    </row>
    <row r="32" spans="2:12" ht="22" thickBot="1" x14ac:dyDescent="0.4"/>
    <row r="33" spans="2:12" ht="22" thickBot="1" x14ac:dyDescent="0.4">
      <c r="B33" s="366" t="s">
        <v>49</v>
      </c>
      <c r="C33" s="397"/>
      <c r="D33" s="397"/>
      <c r="E33" s="397"/>
      <c r="F33" s="397"/>
      <c r="G33" s="398"/>
    </row>
    <row r="34" spans="2:12" x14ac:dyDescent="0.35">
      <c r="B34" s="399"/>
      <c r="C34" s="374"/>
      <c r="D34" s="374"/>
      <c r="E34" s="374"/>
      <c r="F34" s="374"/>
      <c r="G34" s="375"/>
    </row>
    <row r="35" spans="2:12" x14ac:dyDescent="0.35">
      <c r="B35" s="400"/>
      <c r="C35" s="388"/>
      <c r="D35" s="388"/>
      <c r="E35" s="388"/>
      <c r="F35" s="388"/>
      <c r="G35" s="389"/>
    </row>
    <row r="36" spans="2:12" x14ac:dyDescent="0.35">
      <c r="B36" s="400"/>
      <c r="C36" s="388"/>
      <c r="D36" s="388"/>
      <c r="E36" s="388"/>
      <c r="F36" s="388"/>
      <c r="G36" s="389"/>
    </row>
    <row r="37" spans="2:12" x14ac:dyDescent="0.35">
      <c r="B37" s="400"/>
      <c r="C37" s="388"/>
      <c r="D37" s="388"/>
      <c r="E37" s="388"/>
      <c r="F37" s="388"/>
      <c r="G37" s="389"/>
    </row>
    <row r="38" spans="2:12" ht="22" thickBot="1" x14ac:dyDescent="0.4">
      <c r="B38" s="378"/>
      <c r="C38" s="379"/>
      <c r="D38" s="379"/>
      <c r="E38" s="379"/>
      <c r="F38" s="379"/>
      <c r="G38" s="380"/>
    </row>
    <row r="40" spans="2:12" ht="21" customHeight="1" x14ac:dyDescent="0.35">
      <c r="B40" s="363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401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x14ac:dyDescent="0.35">
      <c r="B42" s="401" t="s">
        <v>57</v>
      </c>
      <c r="C42" s="141"/>
      <c r="D42" s="141"/>
      <c r="E42" s="141"/>
      <c r="F42" s="141"/>
      <c r="G42" s="141"/>
      <c r="H42" s="141"/>
      <c r="I42" s="141"/>
      <c r="J42" s="141"/>
      <c r="K42" s="141"/>
      <c r="L42" s="141"/>
    </row>
    <row r="43" spans="2:12" ht="22" thickBot="1" x14ac:dyDescent="0.4">
      <c r="C43" s="141"/>
      <c r="D43" s="141"/>
      <c r="E43" s="141"/>
      <c r="F43" s="141"/>
      <c r="G43" s="141"/>
      <c r="H43" s="141"/>
      <c r="I43" s="141"/>
      <c r="J43" s="141"/>
      <c r="K43" s="141"/>
      <c r="L43" s="141"/>
    </row>
    <row r="44" spans="2:12" ht="22" thickBot="1" x14ac:dyDescent="0.4">
      <c r="B44" s="636" t="s">
        <v>58</v>
      </c>
      <c r="C44" s="637"/>
      <c r="D44" s="637"/>
      <c r="E44" s="637"/>
      <c r="F44" s="637"/>
      <c r="G44" s="637"/>
      <c r="H44" s="637"/>
      <c r="I44" s="638"/>
      <c r="J44" s="141"/>
      <c r="K44" s="141"/>
      <c r="L44" s="141"/>
    </row>
    <row r="45" spans="2:12" ht="14.5" customHeight="1" x14ac:dyDescent="0.35">
      <c r="B45" s="402"/>
      <c r="C45" s="403"/>
      <c r="D45" s="403"/>
      <c r="E45" s="403"/>
      <c r="F45" s="403"/>
      <c r="G45" s="403"/>
      <c r="H45" s="403"/>
      <c r="I45" s="404"/>
      <c r="J45" s="141"/>
      <c r="K45" s="141"/>
      <c r="L45" s="141"/>
    </row>
    <row r="46" spans="2:12" ht="14.5" customHeight="1" x14ac:dyDescent="0.35">
      <c r="B46" s="405"/>
      <c r="C46" s="141"/>
      <c r="D46" s="141"/>
      <c r="E46" s="141"/>
      <c r="F46" s="141"/>
      <c r="G46" s="141"/>
      <c r="H46" s="141"/>
      <c r="I46" s="406"/>
      <c r="J46" s="141"/>
      <c r="K46" s="141"/>
      <c r="L46" s="141"/>
    </row>
    <row r="47" spans="2:12" ht="14.5" customHeight="1" x14ac:dyDescent="0.35">
      <c r="B47" s="405"/>
      <c r="C47" s="141"/>
      <c r="D47" s="141"/>
      <c r="E47" s="141"/>
      <c r="F47" s="141"/>
      <c r="G47" s="141"/>
      <c r="H47" s="141"/>
      <c r="I47" s="406"/>
      <c r="J47" s="141"/>
      <c r="K47" s="141"/>
      <c r="L47" s="141"/>
    </row>
    <row r="48" spans="2:12" ht="14.5" customHeight="1" x14ac:dyDescent="0.35">
      <c r="B48" s="405"/>
      <c r="C48" s="141"/>
      <c r="D48" s="141"/>
      <c r="E48" s="141"/>
      <c r="F48" s="141"/>
      <c r="G48" s="141"/>
      <c r="H48" s="141"/>
      <c r="I48" s="406"/>
      <c r="J48" s="141"/>
      <c r="K48" s="141"/>
      <c r="L48" s="141"/>
    </row>
    <row r="49" spans="2:12" ht="21" customHeight="1" thickBot="1" x14ac:dyDescent="0.4">
      <c r="B49" s="407"/>
      <c r="C49" s="408"/>
      <c r="D49" s="408"/>
      <c r="E49" s="408"/>
      <c r="F49" s="408"/>
      <c r="G49" s="408"/>
      <c r="H49" s="408"/>
      <c r="I49" s="409"/>
      <c r="J49" s="141"/>
      <c r="K49" s="141"/>
      <c r="L49" s="141"/>
    </row>
    <row r="50" spans="2:12" x14ac:dyDescent="0.35">
      <c r="B50" s="401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401" t="s">
        <v>46</v>
      </c>
      <c r="C51" s="141"/>
      <c r="F51" s="141"/>
      <c r="G51" s="141"/>
      <c r="H51" s="141"/>
      <c r="I51" s="141"/>
      <c r="J51" s="141"/>
      <c r="K51" s="141"/>
      <c r="L51" s="141"/>
    </row>
    <row r="52" spans="2:12" ht="22" thickBot="1" x14ac:dyDescent="0.4">
      <c r="B52" s="401"/>
      <c r="C52" s="141"/>
      <c r="D52" s="141"/>
      <c r="E52" s="141"/>
      <c r="F52" s="141"/>
      <c r="G52" s="141"/>
      <c r="H52" s="141"/>
      <c r="I52" s="141"/>
      <c r="J52" s="141"/>
      <c r="K52" s="141"/>
      <c r="L52" s="141"/>
    </row>
    <row r="53" spans="2:12" x14ac:dyDescent="0.35">
      <c r="B53" s="141"/>
      <c r="C53" s="141"/>
      <c r="D53" s="410" t="s">
        <v>21</v>
      </c>
      <c r="E53" s="411" t="s">
        <v>22</v>
      </c>
      <c r="F53" s="412" t="s">
        <v>23</v>
      </c>
      <c r="G53" s="413" t="s">
        <v>24</v>
      </c>
      <c r="H53" s="414"/>
      <c r="I53" s="141"/>
      <c r="J53" s="141"/>
      <c r="K53" s="141"/>
      <c r="L53" s="141"/>
    </row>
    <row r="54" spans="2:12" ht="43.5" thickBot="1" x14ac:dyDescent="0.4">
      <c r="B54" s="141"/>
      <c r="C54" s="141"/>
      <c r="D54" s="415" t="s">
        <v>4</v>
      </c>
      <c r="E54" s="416" t="s">
        <v>3</v>
      </c>
      <c r="F54" s="417" t="s">
        <v>5</v>
      </c>
      <c r="G54" s="418" t="s">
        <v>6</v>
      </c>
      <c r="H54" s="414"/>
      <c r="I54" s="141"/>
      <c r="J54" s="141"/>
      <c r="K54" s="141"/>
      <c r="L54" s="141"/>
    </row>
    <row r="55" spans="2:12" ht="22" thickBot="1" x14ac:dyDescent="0.4"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</row>
    <row r="56" spans="2:12" ht="34.9" customHeight="1" x14ac:dyDescent="0.35">
      <c r="B56" s="419" t="s">
        <v>7</v>
      </c>
      <c r="C56" s="420" t="s">
        <v>56</v>
      </c>
      <c r="D56" s="421" t="s">
        <v>8</v>
      </c>
      <c r="E56" s="422" t="s">
        <v>2</v>
      </c>
      <c r="F56" s="423" t="s">
        <v>9</v>
      </c>
      <c r="G56" s="424" t="s">
        <v>10</v>
      </c>
      <c r="H56" s="424" t="s">
        <v>51</v>
      </c>
      <c r="I56" s="425" t="s">
        <v>11</v>
      </c>
      <c r="J56" s="141"/>
      <c r="K56" s="141"/>
      <c r="L56" s="141"/>
    </row>
    <row r="57" spans="2:12" ht="40.9" customHeight="1" x14ac:dyDescent="0.35">
      <c r="B57" s="426"/>
      <c r="C57" s="427">
        <f>SUM(C58:C59)</f>
        <v>7</v>
      </c>
      <c r="D57" s="428" t="s">
        <v>12</v>
      </c>
      <c r="E57" s="429" t="s">
        <v>13</v>
      </c>
      <c r="F57" s="430" t="s">
        <v>14</v>
      </c>
      <c r="G57" s="431" t="s">
        <v>15</v>
      </c>
      <c r="H57" s="431" t="s">
        <v>53</v>
      </c>
      <c r="I57" s="432"/>
      <c r="J57" s="141"/>
      <c r="K57" s="141"/>
      <c r="L57" s="141"/>
    </row>
    <row r="58" spans="2:12" ht="43" x14ac:dyDescent="0.35">
      <c r="B58" s="433" t="s">
        <v>142</v>
      </c>
      <c r="C58" s="434">
        <v>4</v>
      </c>
      <c r="D58" s="435">
        <v>3</v>
      </c>
      <c r="E58" s="435"/>
      <c r="F58" s="435"/>
      <c r="G58" s="435"/>
      <c r="H58" s="435"/>
      <c r="I58" s="436">
        <f>IF(COUNTBLANK(D58:H58)=4,SUM(D58:G58)*C58,"veuillez entrer une valeur")</f>
        <v>12</v>
      </c>
      <c r="J58" s="141"/>
      <c r="L58" s="141"/>
    </row>
    <row r="59" spans="2:12" ht="39" customHeight="1" thickBot="1" x14ac:dyDescent="0.4">
      <c r="B59" s="437" t="s">
        <v>16</v>
      </c>
      <c r="C59" s="438">
        <v>3</v>
      </c>
      <c r="D59" s="439">
        <v>3</v>
      </c>
      <c r="E59" s="439"/>
      <c r="F59" s="439"/>
      <c r="G59" s="439"/>
      <c r="H59" s="439"/>
      <c r="I59" s="440">
        <f>IF(COUNTBLANK(D59:H59)=4,SUM(D59:G59)*C59,"veuillez entrer une valeur")</f>
        <v>9</v>
      </c>
      <c r="J59" s="141"/>
      <c r="K59" s="141"/>
      <c r="L59" s="141"/>
    </row>
    <row r="60" spans="2:12" ht="22" thickBot="1" x14ac:dyDescent="0.4">
      <c r="B60" s="441" t="s">
        <v>50</v>
      </c>
      <c r="C60" s="442">
        <f>3*C57-IF(H58="x",3*C58,0)-IF(H59="x",3*C59,0)</f>
        <v>21</v>
      </c>
      <c r="D60" s="443"/>
      <c r="E60" s="443"/>
      <c r="F60" s="444"/>
      <c r="G60" s="445" t="s">
        <v>25</v>
      </c>
      <c r="H60" s="445"/>
      <c r="I60" s="446">
        <f>SUM(I58:I59)</f>
        <v>21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43" x14ac:dyDescent="0.35">
      <c r="B62" s="419" t="s">
        <v>17</v>
      </c>
      <c r="C62" s="447" t="s">
        <v>56</v>
      </c>
      <c r="D62" s="448" t="s">
        <v>8</v>
      </c>
      <c r="E62" s="449" t="s">
        <v>2</v>
      </c>
      <c r="F62" s="450" t="s">
        <v>9</v>
      </c>
      <c r="G62" s="451" t="s">
        <v>10</v>
      </c>
      <c r="H62" s="424" t="s">
        <v>51</v>
      </c>
      <c r="I62" s="425" t="s">
        <v>11</v>
      </c>
      <c r="J62" s="141"/>
      <c r="K62" s="141"/>
      <c r="L62" s="141"/>
    </row>
    <row r="63" spans="2:12" ht="43" x14ac:dyDescent="0.35">
      <c r="B63" s="426"/>
      <c r="C63" s="452">
        <f>SUM(C64:C66)</f>
        <v>6</v>
      </c>
      <c r="D63" s="453" t="s">
        <v>12</v>
      </c>
      <c r="E63" s="454" t="s">
        <v>13</v>
      </c>
      <c r="F63" s="455" t="s">
        <v>14</v>
      </c>
      <c r="G63" s="456" t="s">
        <v>15</v>
      </c>
      <c r="H63" s="457" t="s">
        <v>54</v>
      </c>
      <c r="I63" s="458"/>
      <c r="J63" s="141"/>
      <c r="K63" s="141"/>
      <c r="L63" s="141"/>
    </row>
    <row r="64" spans="2:12" x14ac:dyDescent="0.35">
      <c r="B64" s="433" t="s">
        <v>18</v>
      </c>
      <c r="C64" s="434">
        <v>3</v>
      </c>
      <c r="D64" s="459"/>
      <c r="E64" s="459">
        <v>2</v>
      </c>
      <c r="F64" s="459"/>
      <c r="G64" s="459"/>
      <c r="H64" s="460"/>
      <c r="I64" s="436">
        <f>IF(COUNTBLANK(D64:H64)=4,SUM(D64:G64)*C64,"veuillez entrer une valeur")</f>
        <v>6</v>
      </c>
      <c r="J64" s="141"/>
      <c r="K64" s="141"/>
      <c r="L64" s="141"/>
    </row>
    <row r="65" spans="2:12" ht="43" x14ac:dyDescent="0.35">
      <c r="B65" s="433" t="s">
        <v>42</v>
      </c>
      <c r="C65" s="434">
        <v>2</v>
      </c>
      <c r="D65" s="459"/>
      <c r="E65" s="459"/>
      <c r="F65" s="459"/>
      <c r="G65" s="459"/>
      <c r="H65" s="435"/>
      <c r="I65" s="436" t="str">
        <f>IF(COUNTBLANK(D65:H65)=4,SUM(D65:G65)*C65,"veuillez entrer une valeur")</f>
        <v>veuillez entrer une valeur</v>
      </c>
      <c r="J65" s="141"/>
      <c r="K65" s="141"/>
      <c r="L65" s="141"/>
    </row>
    <row r="66" spans="2:12" ht="22" thickBot="1" x14ac:dyDescent="0.4">
      <c r="B66" s="433" t="s">
        <v>19</v>
      </c>
      <c r="C66" s="434">
        <v>1</v>
      </c>
      <c r="D66" s="461"/>
      <c r="E66" s="461">
        <v>2</v>
      </c>
      <c r="F66" s="461"/>
      <c r="G66" s="461"/>
      <c r="H66" s="462"/>
      <c r="I66" s="440">
        <f>IF(COUNTBLANK(D66:H66)=4,SUM(D66:G66)*C66,"veuillez entrer une valeur")</f>
        <v>2</v>
      </c>
      <c r="J66" s="141"/>
      <c r="K66" s="141"/>
      <c r="L66" s="141"/>
    </row>
    <row r="67" spans="2:12" ht="22" thickBot="1" x14ac:dyDescent="0.4">
      <c r="B67" s="441" t="s">
        <v>50</v>
      </c>
      <c r="C67" s="442">
        <f>3*C63-IF(H64="x",3*C64,0)-IF(H65="x",3*C65,0)-IF(H66="x",3*C66,0)</f>
        <v>18</v>
      </c>
      <c r="D67" s="443"/>
      <c r="E67" s="443"/>
      <c r="F67" s="463"/>
      <c r="G67" s="464" t="s">
        <v>25</v>
      </c>
      <c r="H67" s="445"/>
      <c r="I67" s="446">
        <f>SUM(I64:I66)</f>
        <v>8</v>
      </c>
      <c r="J67" s="141"/>
      <c r="K67" s="141"/>
      <c r="L67" s="141"/>
    </row>
    <row r="68" spans="2:12" ht="18.649999999999999" customHeight="1" thickBot="1" x14ac:dyDescent="0.4"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</row>
    <row r="69" spans="2:12" ht="29.5" customHeight="1" x14ac:dyDescent="0.35">
      <c r="B69" s="419" t="s">
        <v>20</v>
      </c>
      <c r="C69" s="447" t="s">
        <v>56</v>
      </c>
      <c r="D69" s="448" t="s">
        <v>8</v>
      </c>
      <c r="E69" s="449" t="s">
        <v>2</v>
      </c>
      <c r="F69" s="450" t="s">
        <v>9</v>
      </c>
      <c r="G69" s="465" t="s">
        <v>10</v>
      </c>
      <c r="H69" s="424" t="s">
        <v>51</v>
      </c>
      <c r="I69" s="425" t="s">
        <v>11</v>
      </c>
      <c r="J69" s="141"/>
      <c r="K69" s="141"/>
      <c r="L69" s="141"/>
    </row>
    <row r="70" spans="2:12" ht="43" x14ac:dyDescent="0.35">
      <c r="B70" s="426"/>
      <c r="C70" s="452">
        <f>SUM(C71:C73)</f>
        <v>4</v>
      </c>
      <c r="D70" s="453" t="s">
        <v>12</v>
      </c>
      <c r="E70" s="454" t="s">
        <v>13</v>
      </c>
      <c r="F70" s="455" t="s">
        <v>14</v>
      </c>
      <c r="G70" s="466" t="s">
        <v>15</v>
      </c>
      <c r="H70" s="457" t="s">
        <v>55</v>
      </c>
      <c r="I70" s="458"/>
      <c r="J70" s="141"/>
      <c r="K70" s="141"/>
      <c r="L70" s="141"/>
    </row>
    <row r="71" spans="2:12" ht="64.5" x14ac:dyDescent="0.35">
      <c r="B71" s="433" t="s">
        <v>143</v>
      </c>
      <c r="C71" s="434">
        <v>2</v>
      </c>
      <c r="D71" s="459">
        <v>3</v>
      </c>
      <c r="E71" s="459"/>
      <c r="F71" s="459"/>
      <c r="G71" s="459"/>
      <c r="H71" s="460"/>
      <c r="I71" s="436">
        <f>IF(COUNTBLANK(D71:H71)=4,SUM(D71:G71)*C71,"veuillez entrer une valeur")</f>
        <v>6</v>
      </c>
      <c r="J71" s="141"/>
      <c r="K71" s="141"/>
      <c r="L71" s="141"/>
    </row>
    <row r="72" spans="2:12" ht="86" x14ac:dyDescent="0.35">
      <c r="B72" s="433" t="s">
        <v>144</v>
      </c>
      <c r="C72" s="434">
        <v>1</v>
      </c>
      <c r="D72" s="459">
        <v>3</v>
      </c>
      <c r="E72" s="459"/>
      <c r="F72" s="459"/>
      <c r="G72" s="459"/>
      <c r="H72" s="435"/>
      <c r="I72" s="436">
        <f>IF(COUNTBLANK(D72:H72)=4,SUM(D72:G72)*C72,"veuillez entrer une valeur")</f>
        <v>3</v>
      </c>
      <c r="J72" s="141"/>
      <c r="K72" s="141"/>
      <c r="L72" s="141"/>
    </row>
    <row r="73" spans="2:12" ht="108" thickBot="1" x14ac:dyDescent="0.4">
      <c r="B73" s="433" t="s">
        <v>145</v>
      </c>
      <c r="C73" s="434">
        <v>1</v>
      </c>
      <c r="D73" s="461"/>
      <c r="E73" s="461">
        <v>2</v>
      </c>
      <c r="F73" s="461"/>
      <c r="G73" s="461"/>
      <c r="H73" s="462"/>
      <c r="I73" s="440">
        <f>IF(COUNTBLANK(D73:H73)=4,SUM(D73:G73)*C73,"veuillez entrer une valeur")</f>
        <v>2</v>
      </c>
      <c r="J73" s="141"/>
      <c r="K73" s="141"/>
      <c r="L73" s="141"/>
    </row>
    <row r="74" spans="2:12" ht="22" thickBot="1" x14ac:dyDescent="0.4">
      <c r="B74" s="441" t="s">
        <v>50</v>
      </c>
      <c r="C74" s="442">
        <f>3*C70-IF(H71="x",3*C71,0)-IF(H72="x",3*C72,0)-IF(H73="x",3*C73,0)</f>
        <v>12</v>
      </c>
      <c r="D74" s="443"/>
      <c r="E74" s="443"/>
      <c r="F74" s="463"/>
      <c r="G74" s="464" t="s">
        <v>25</v>
      </c>
      <c r="H74" s="445"/>
      <c r="I74" s="446">
        <f>SUM(I71:I73)</f>
        <v>11</v>
      </c>
      <c r="J74" s="141"/>
      <c r="K74" s="141"/>
      <c r="L74" s="141"/>
    </row>
    <row r="75" spans="2:12" ht="22" thickBot="1" x14ac:dyDescent="0.4"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</row>
    <row r="76" spans="2:12" ht="39" customHeight="1" x14ac:dyDescent="0.35">
      <c r="B76" s="467" t="s">
        <v>52</v>
      </c>
      <c r="C76" s="468">
        <f>SUM(C60+C67+C74)</f>
        <v>51</v>
      </c>
      <c r="D76" s="469">
        <f>SUM(I74+I67+I60)</f>
        <v>40</v>
      </c>
      <c r="E76" s="141"/>
      <c r="F76" s="141"/>
      <c r="G76" s="141"/>
      <c r="H76" s="141"/>
      <c r="I76" s="141"/>
      <c r="J76" s="141"/>
      <c r="K76" s="141"/>
      <c r="L76" s="141"/>
    </row>
    <row r="77" spans="2:12" ht="22" thickBot="1" x14ac:dyDescent="0.4">
      <c r="B77" s="639" t="s">
        <v>60</v>
      </c>
      <c r="C77" s="640"/>
      <c r="D77" s="470">
        <f>(D76/C76)*20</f>
        <v>15.686274509803921</v>
      </c>
      <c r="E77" s="141"/>
      <c r="F77" s="141"/>
      <c r="G77" s="141"/>
      <c r="H77" s="141"/>
      <c r="I77" s="141"/>
      <c r="J77" s="141"/>
      <c r="K77" s="141"/>
      <c r="L77" s="141"/>
    </row>
    <row r="78" spans="2:12" x14ac:dyDescent="0.35">
      <c r="C78" s="414"/>
      <c r="D78" s="141"/>
      <c r="E78" s="141"/>
      <c r="F78" s="141"/>
      <c r="G78" s="141"/>
      <c r="H78" s="141"/>
      <c r="I78" s="141"/>
      <c r="J78" s="141"/>
      <c r="K78" s="141"/>
      <c r="L78" s="141"/>
    </row>
    <row r="80" spans="2:12" x14ac:dyDescent="0.35">
      <c r="B80" s="363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20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20" ht="43.15" customHeight="1" thickBot="1" x14ac:dyDescent="0.4">
      <c r="B82" s="471"/>
      <c r="C82" s="627" t="s">
        <v>65</v>
      </c>
      <c r="D82" s="628"/>
      <c r="E82" s="629"/>
      <c r="F82" s="627" t="s">
        <v>67</v>
      </c>
      <c r="G82" s="628"/>
      <c r="H82" s="629"/>
      <c r="I82" s="627" t="s">
        <v>68</v>
      </c>
      <c r="J82" s="628"/>
      <c r="K82" s="629"/>
      <c r="L82" s="627" t="s">
        <v>69</v>
      </c>
      <c r="M82" s="628"/>
      <c r="N82" s="629"/>
      <c r="O82" s="627" t="s">
        <v>70</v>
      </c>
      <c r="P82" s="628"/>
      <c r="Q82" s="629"/>
      <c r="R82" s="627" t="s">
        <v>372</v>
      </c>
      <c r="S82" s="628"/>
      <c r="T82" s="629"/>
    </row>
    <row r="83" spans="2:20" ht="43.15" customHeight="1" x14ac:dyDescent="0.35">
      <c r="B83" s="472" t="s">
        <v>64</v>
      </c>
      <c r="C83" s="630">
        <v>43356</v>
      </c>
      <c r="D83" s="631"/>
      <c r="E83" s="632"/>
      <c r="F83" s="633">
        <v>43721</v>
      </c>
      <c r="G83" s="634"/>
      <c r="H83" s="635"/>
      <c r="I83" s="633">
        <v>44087</v>
      </c>
      <c r="J83" s="634"/>
      <c r="K83" s="635"/>
      <c r="L83" s="633">
        <v>44452</v>
      </c>
      <c r="M83" s="634"/>
      <c r="N83" s="635"/>
      <c r="O83" s="633">
        <v>44772</v>
      </c>
      <c r="P83" s="634"/>
      <c r="Q83" s="635"/>
      <c r="R83" s="633">
        <f>DATE(YEAR(F84)+4,MONTH(F84),DAY(F84))</f>
        <v>45182</v>
      </c>
      <c r="S83" s="670"/>
      <c r="T83" s="671"/>
    </row>
    <row r="84" spans="2:20" x14ac:dyDescent="0.35">
      <c r="B84" s="473" t="s">
        <v>26</v>
      </c>
      <c r="C84" s="617">
        <v>43356</v>
      </c>
      <c r="D84" s="615"/>
      <c r="E84" s="616"/>
      <c r="F84" s="617">
        <v>43721</v>
      </c>
      <c r="G84" s="615"/>
      <c r="H84" s="616"/>
      <c r="I84" s="617">
        <v>44168</v>
      </c>
      <c r="J84" s="615"/>
      <c r="K84" s="616"/>
      <c r="L84" s="618">
        <v>44407</v>
      </c>
      <c r="M84" s="619"/>
      <c r="N84" s="620"/>
      <c r="O84" s="617">
        <v>44767</v>
      </c>
      <c r="P84" s="615"/>
      <c r="Q84" s="616"/>
      <c r="R84" s="617">
        <v>45149</v>
      </c>
      <c r="S84" s="615"/>
      <c r="T84" s="616"/>
    </row>
    <row r="85" spans="2:20" x14ac:dyDescent="0.35">
      <c r="B85" s="474" t="s">
        <v>27</v>
      </c>
      <c r="C85" s="621">
        <v>10.98</v>
      </c>
      <c r="D85" s="622"/>
      <c r="E85" s="623"/>
      <c r="F85" s="614">
        <v>12.54</v>
      </c>
      <c r="G85" s="615"/>
      <c r="H85" s="616"/>
      <c r="I85" s="614">
        <v>12.549019607843137</v>
      </c>
      <c r="J85" s="615"/>
      <c r="K85" s="616"/>
      <c r="L85" s="624">
        <f>D77</f>
        <v>15.686274509803921</v>
      </c>
      <c r="M85" s="625"/>
      <c r="N85" s="626"/>
      <c r="O85" s="624">
        <v>15.69</v>
      </c>
      <c r="P85" s="625"/>
      <c r="Q85" s="626"/>
      <c r="R85" s="614">
        <f>D77</f>
        <v>15.686274509803921</v>
      </c>
      <c r="S85" s="615"/>
      <c r="T85" s="616"/>
    </row>
    <row r="86" spans="2:20" ht="44.25" customHeight="1" x14ac:dyDescent="0.35">
      <c r="B86" s="473" t="s">
        <v>43</v>
      </c>
      <c r="C86" s="614"/>
      <c r="D86" s="615"/>
      <c r="E86" s="616"/>
      <c r="F86" s="614"/>
      <c r="G86" s="615"/>
      <c r="H86" s="616"/>
      <c r="I86" s="614"/>
      <c r="J86" s="615"/>
      <c r="K86" s="616"/>
      <c r="L86" s="614"/>
      <c r="M86" s="615"/>
      <c r="N86" s="616"/>
      <c r="O86" s="614"/>
      <c r="P86" s="615"/>
      <c r="Q86" s="616"/>
      <c r="R86" s="614"/>
      <c r="S86" s="615"/>
      <c r="T86" s="616"/>
    </row>
    <row r="87" spans="2:20" ht="21" customHeight="1" x14ac:dyDescent="0.35">
      <c r="B87" s="47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62">
    <mergeCell ref="R82:T82"/>
    <mergeCell ref="R83:T83"/>
    <mergeCell ref="R84:T84"/>
    <mergeCell ref="R85:T85"/>
    <mergeCell ref="R86:T86"/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</mergeCells>
  <conditionalFormatting sqref="C84:E84">
    <cfRule type="cellIs" dxfId="117" priority="2" operator="equal">
      <formula>"veuillez saisir ici une date"</formula>
    </cfRule>
  </conditionalFormatting>
  <conditionalFormatting sqref="G6:I6">
    <cfRule type="cellIs" dxfId="116" priority="1" operator="equal">
      <formula>"Veuillez saisir ici une date"</formula>
    </cfRule>
  </conditionalFormatting>
  <conditionalFormatting sqref="I58:I59 I64:I66 I71:I73">
    <cfRule type="cellIs" dxfId="115" priority="5" operator="equal">
      <formula>"veuillez entrer une valeur"</formula>
    </cfRule>
  </conditionalFormatting>
  <dataValidations count="1">
    <dataValidation type="list" allowBlank="1" showInputMessage="1" showErrorMessage="1" sqref="C7:E7" xr:uid="{00000000-0002-0000-0000-000000000000}">
      <formula1>"Fournisseur,Prestataire de Service"</formula1>
    </dataValidation>
  </dataValidations>
  <hyperlinks>
    <hyperlink ref="C21" r:id="rId1" xr:uid="{00000000-0004-0000-0000-000000000000}"/>
    <hyperlink ref="G21" r:id="rId2" xr:uid="{00000000-0004-0000-0000-000001000000}"/>
  </hyperlinks>
  <pageMargins left="0.7" right="0.7" top="0.75" bottom="0.75" header="0.3" footer="0.3"/>
  <pageSetup paperSize="9" scale="5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2:Q87"/>
  <sheetViews>
    <sheetView topLeftCell="A74" zoomScale="60" zoomScaleNormal="60" zoomScalePageLayoutView="27" workbookViewId="0">
      <selection activeCell="F76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288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44382</v>
      </c>
      <c r="D6" s="856"/>
      <c r="E6" s="857"/>
      <c r="F6" s="129" t="s">
        <v>71</v>
      </c>
      <c r="G6" s="855">
        <v>44372</v>
      </c>
      <c r="H6" s="826"/>
      <c r="I6" s="82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/>
      <c r="E9" s="138"/>
      <c r="F9" s="858" t="s">
        <v>289</v>
      </c>
      <c r="G9" s="823"/>
      <c r="H9" s="823"/>
      <c r="I9" s="824"/>
      <c r="J9" s="141"/>
    </row>
    <row r="10" spans="2:10" ht="28" thickBot="1" x14ac:dyDescent="0.4">
      <c r="B10" s="839" t="s">
        <v>30</v>
      </c>
      <c r="C10" s="840"/>
      <c r="D10" s="143" t="s">
        <v>78</v>
      </c>
      <c r="E10" s="138"/>
      <c r="F10" s="859"/>
      <c r="G10" s="817"/>
      <c r="H10" s="817"/>
      <c r="I10" s="81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/>
      <c r="D13" s="136" t="s">
        <v>32</v>
      </c>
      <c r="E13" s="819">
        <v>79096191</v>
      </c>
      <c r="F13" s="820"/>
      <c r="G13" s="136" t="s">
        <v>33</v>
      </c>
      <c r="H13" s="819" t="s">
        <v>290</v>
      </c>
      <c r="I13" s="803"/>
      <c r="J13" s="128"/>
    </row>
    <row r="14" spans="2:10" ht="27.5" x14ac:dyDescent="0.35">
      <c r="B14" s="148" t="s">
        <v>34</v>
      </c>
      <c r="C14" s="821" t="s">
        <v>291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860"/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152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292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247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>
        <v>775711134</v>
      </c>
      <c r="D20" s="813"/>
      <c r="E20" s="814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648" t="s">
        <v>293</v>
      </c>
      <c r="D21" s="817"/>
      <c r="E21" s="818"/>
      <c r="F21" s="159" t="s">
        <v>40</v>
      </c>
      <c r="G21" s="648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 t="s">
        <v>386</v>
      </c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/>
      <c r="E58" s="205">
        <v>2</v>
      </c>
      <c r="F58" s="205"/>
      <c r="G58" s="205"/>
      <c r="H58" s="205"/>
      <c r="I58" s="206">
        <f>IF(COUNTBLANK(D58:H58)=4,SUM(D58:G58)*C58,"veuillez entrer une valeur")</f>
        <v>8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/>
      <c r="E59" s="209"/>
      <c r="F59" s="209">
        <v>1</v>
      </c>
      <c r="G59" s="209"/>
      <c r="H59" s="209"/>
      <c r="I59" s="210">
        <f>IF(COUNTBLANK(D59:H59)=4,SUM(D59:G59)*C59,"veuillez entrer une valeur")</f>
        <v>3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11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>
        <v>3</v>
      </c>
      <c r="E64" s="229"/>
      <c r="F64" s="229"/>
      <c r="G64" s="229"/>
      <c r="H64" s="230"/>
      <c r="I64" s="206">
        <f>IF(COUNTBLANK(D64:H64)=4,SUM(D64:G64)*C64,"veuillez entrer une valeur")</f>
        <v>9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/>
      <c r="E65" s="229">
        <v>2</v>
      </c>
      <c r="F65" s="229"/>
      <c r="G65" s="229"/>
      <c r="H65" s="205"/>
      <c r="I65" s="206">
        <f>IF(COUNTBLANK(D65:H65)=4,SUM(D65:G65)*C65,"veuillez entrer une valeur")</f>
        <v>4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/>
      <c r="E66" s="231">
        <v>2</v>
      </c>
      <c r="F66" s="231"/>
      <c r="G66" s="231"/>
      <c r="H66" s="232"/>
      <c r="I66" s="210">
        <f>IF(COUNTBLANK(D66:H66)=4,SUM(D66:G66)*C66,"veuillez entrer une valeur")</f>
        <v>2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15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/>
      <c r="E71" s="229">
        <v>2</v>
      </c>
      <c r="F71" s="229"/>
      <c r="G71" s="229"/>
      <c r="H71" s="230"/>
      <c r="I71" s="206">
        <f>IF(COUNTBLANK(D71:H71)=4,SUM(D71:G71)*C71,"veuillez entrer une valeur")</f>
        <v>4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/>
      <c r="E72" s="229">
        <v>2</v>
      </c>
      <c r="F72" s="229"/>
      <c r="G72" s="229"/>
      <c r="H72" s="205"/>
      <c r="I72" s="206">
        <f>IF(COUNTBLANK(D72:H72)=4,SUM(D72:G72)*C72,"veuillez entrer une valeur")</f>
        <v>2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/>
      <c r="E73" s="231">
        <v>2</v>
      </c>
      <c r="F73" s="231"/>
      <c r="G73" s="231"/>
      <c r="H73" s="232"/>
      <c r="I73" s="210">
        <f>IF(COUNTBLANK(D73:H73)=4,SUM(D73:G73)*C73,"veuillez entrer une valeur")</f>
        <v>2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8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34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13.333333333333332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17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17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</row>
    <row r="83" spans="2:17" ht="43.15" customHeight="1" x14ac:dyDescent="0.35">
      <c r="B83" s="242" t="s">
        <v>64</v>
      </c>
      <c r="C83" s="788">
        <v>44772</v>
      </c>
      <c r="D83" s="786"/>
      <c r="E83" s="787"/>
      <c r="F83" s="801">
        <f>DATE(YEAR(C84)+1,MONTH(C84),DAY(C84))</f>
        <v>45132</v>
      </c>
      <c r="G83" s="802"/>
      <c r="H83" s="803"/>
      <c r="I83" s="801">
        <f>DATE(YEAR(C84)+2,MONTH(C84),DAY(C84))</f>
        <v>45498</v>
      </c>
      <c r="J83" s="802"/>
      <c r="K83" s="803"/>
      <c r="L83" s="801">
        <f>DATE(YEAR(C84)+3,MONTH(C84),DAY(C84))</f>
        <v>45863</v>
      </c>
      <c r="M83" s="802"/>
      <c r="N83" s="803"/>
      <c r="O83" s="801">
        <f>DATE(YEAR(C84)+4,MONTH(C84),DAY(C84))</f>
        <v>46228</v>
      </c>
      <c r="P83" s="802"/>
      <c r="Q83" s="803"/>
    </row>
    <row r="84" spans="2:17" ht="27.5" x14ac:dyDescent="0.35">
      <c r="B84" s="243" t="s">
        <v>26</v>
      </c>
      <c r="C84" s="788">
        <v>44767</v>
      </c>
      <c r="D84" s="786"/>
      <c r="E84" s="787"/>
      <c r="F84" s="788"/>
      <c r="G84" s="786"/>
      <c r="H84" s="787"/>
      <c r="I84" s="788"/>
      <c r="J84" s="786"/>
      <c r="K84" s="787"/>
      <c r="L84" s="788"/>
      <c r="M84" s="786"/>
      <c r="N84" s="787"/>
      <c r="O84" s="785"/>
      <c r="P84" s="786"/>
      <c r="Q84" s="787"/>
    </row>
    <row r="85" spans="2:17" ht="27.5" x14ac:dyDescent="0.35">
      <c r="B85" s="244" t="s">
        <v>27</v>
      </c>
      <c r="C85" s="792">
        <f>D77</f>
        <v>13.333333333333332</v>
      </c>
      <c r="D85" s="793"/>
      <c r="E85" s="794"/>
      <c r="F85" s="614"/>
      <c r="G85" s="615"/>
      <c r="H85" s="616"/>
      <c r="I85" s="785"/>
      <c r="J85" s="786"/>
      <c r="K85" s="787"/>
      <c r="L85" s="785"/>
      <c r="M85" s="786"/>
      <c r="N85" s="787"/>
      <c r="O85" s="785"/>
      <c r="P85" s="786"/>
      <c r="Q85" s="787"/>
    </row>
    <row r="86" spans="2:17" ht="78" customHeight="1" x14ac:dyDescent="0.35">
      <c r="B86" s="243" t="s">
        <v>43</v>
      </c>
      <c r="C86" s="861" t="s">
        <v>405</v>
      </c>
      <c r="D86" s="862"/>
      <c r="E86" s="863"/>
      <c r="F86" s="785" t="s">
        <v>419</v>
      </c>
      <c r="G86" s="786"/>
      <c r="H86" s="787"/>
      <c r="I86" s="785"/>
      <c r="J86" s="786"/>
      <c r="K86" s="787"/>
      <c r="L86" s="785"/>
      <c r="M86" s="786"/>
      <c r="N86" s="787"/>
      <c r="O86" s="785"/>
      <c r="P86" s="786"/>
      <c r="Q86" s="787"/>
    </row>
    <row r="87" spans="2:17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I85:K85"/>
    <mergeCell ref="L85:N85"/>
    <mergeCell ref="O85:Q85"/>
    <mergeCell ref="F85:H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C83:E84">
    <cfRule type="cellIs" dxfId="89" priority="1" operator="equal">
      <formula>"veuillez saisir ici une date"</formula>
    </cfRule>
  </conditionalFormatting>
  <conditionalFormatting sqref="G6:I6">
    <cfRule type="cellIs" dxfId="88" priority="5" operator="equal">
      <formula>"Veuillez saisir ici une date"</formula>
    </cfRule>
  </conditionalFormatting>
  <conditionalFormatting sqref="I58:I59 I64:I66 I71:I73">
    <cfRule type="cellIs" dxfId="87" priority="9" operator="equal">
      <formula>"veuillez entrer une valeur"</formula>
    </cfRule>
  </conditionalFormatting>
  <dataValidations count="1">
    <dataValidation type="list" allowBlank="1" showInputMessage="1" showErrorMessage="1" sqref="C7:E7" xr:uid="{00000000-0002-0000-0800-000000000000}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Q86"/>
  <sheetViews>
    <sheetView showGridLines="0" topLeftCell="A72" zoomScale="60" zoomScaleNormal="60" workbookViewId="0">
      <selection activeCell="E78" sqref="A1:XFD1048576"/>
    </sheetView>
  </sheetViews>
  <sheetFormatPr baseColWidth="10" defaultColWidth="11.453125" defaultRowHeight="20" x14ac:dyDescent="0.85"/>
  <cols>
    <col min="1" max="1" width="21.7265625" style="602" customWidth="1"/>
    <col min="2" max="2" width="14.453125" style="602" bestFit="1" customWidth="1"/>
    <col min="3" max="3" width="20.453125" style="602" customWidth="1"/>
    <col min="4" max="4" width="21.453125" style="602" customWidth="1"/>
    <col min="5" max="5" width="19.26953125" style="602" customWidth="1"/>
    <col min="6" max="6" width="21.7265625" style="602" customWidth="1"/>
    <col min="7" max="7" width="19.26953125" style="602" customWidth="1"/>
    <col min="8" max="8" width="23.1796875" style="602" customWidth="1"/>
    <col min="9" max="16384" width="11.453125" style="602"/>
  </cols>
  <sheetData>
    <row r="1" spans="1:17" x14ac:dyDescent="0.85">
      <c r="A1" s="477" t="s">
        <v>37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</row>
    <row r="2" spans="1:17" ht="20.5" thickBot="1" x14ac:dyDescent="0.9">
      <c r="A2" s="479"/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</row>
    <row r="3" spans="1:17" ht="20.5" thickBot="1" x14ac:dyDescent="0.9">
      <c r="A3" s="480" t="s">
        <v>1</v>
      </c>
      <c r="B3" s="734" t="s">
        <v>255</v>
      </c>
      <c r="C3" s="735"/>
      <c r="D3" s="735"/>
      <c r="E3" s="735"/>
      <c r="F3" s="735"/>
      <c r="G3" s="735"/>
      <c r="H3" s="736"/>
      <c r="I3" s="481"/>
      <c r="J3" s="478"/>
      <c r="K3" s="478"/>
      <c r="L3" s="478"/>
      <c r="M3" s="478"/>
      <c r="N3" s="478"/>
      <c r="O3" s="478"/>
      <c r="P3" s="478"/>
      <c r="Q3" s="478"/>
    </row>
    <row r="4" spans="1:17" ht="20.5" thickBot="1" x14ac:dyDescent="0.9">
      <c r="A4" s="478"/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</row>
    <row r="5" spans="1:17" ht="60.5" thickBot="1" x14ac:dyDescent="0.9">
      <c r="A5" s="480" t="s">
        <v>66</v>
      </c>
      <c r="B5" s="737">
        <v>43384</v>
      </c>
      <c r="C5" s="738"/>
      <c r="D5" s="739"/>
      <c r="E5" s="482" t="s">
        <v>71</v>
      </c>
      <c r="F5" s="737">
        <v>43384</v>
      </c>
      <c r="G5" s="738"/>
      <c r="H5" s="739"/>
      <c r="I5" s="478"/>
      <c r="J5" s="478"/>
      <c r="K5" s="478"/>
      <c r="L5" s="478"/>
      <c r="M5" s="478"/>
      <c r="N5" s="478"/>
      <c r="O5" s="478"/>
      <c r="P5" s="478"/>
      <c r="Q5" s="478"/>
    </row>
    <row r="6" spans="1:17" ht="20.5" thickBot="1" x14ac:dyDescent="0.9">
      <c r="A6" s="478"/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</row>
    <row r="7" spans="1:17" ht="20.5" thickBot="1" x14ac:dyDescent="0.9">
      <c r="A7" s="483" t="s">
        <v>28</v>
      </c>
      <c r="B7" s="484"/>
      <c r="C7" s="485"/>
      <c r="D7" s="478"/>
      <c r="E7" s="483" t="s">
        <v>0</v>
      </c>
      <c r="F7" s="484"/>
      <c r="G7" s="484"/>
      <c r="H7" s="485"/>
      <c r="I7" s="486"/>
      <c r="J7" s="478"/>
      <c r="K7" s="478"/>
      <c r="L7" s="478"/>
      <c r="M7" s="478"/>
      <c r="N7" s="478"/>
      <c r="O7" s="478"/>
      <c r="P7" s="478"/>
      <c r="Q7" s="478"/>
    </row>
    <row r="8" spans="1:17" x14ac:dyDescent="0.85">
      <c r="A8" s="740" t="s">
        <v>29</v>
      </c>
      <c r="B8" s="741"/>
      <c r="C8" s="489"/>
      <c r="D8" s="490"/>
      <c r="E8" s="742" t="s">
        <v>256</v>
      </c>
      <c r="F8" s="743"/>
      <c r="G8" s="743"/>
      <c r="H8" s="744"/>
      <c r="I8" s="481"/>
      <c r="J8" s="478"/>
      <c r="K8" s="478"/>
      <c r="L8" s="478"/>
      <c r="M8" s="478"/>
      <c r="N8" s="478"/>
      <c r="O8" s="478"/>
      <c r="P8" s="478"/>
      <c r="Q8" s="478"/>
    </row>
    <row r="9" spans="1:17" ht="20.5" thickBot="1" x14ac:dyDescent="0.9">
      <c r="A9" s="748" t="s">
        <v>30</v>
      </c>
      <c r="B9" s="749"/>
      <c r="C9" s="494" t="s">
        <v>78</v>
      </c>
      <c r="D9" s="490"/>
      <c r="E9" s="745"/>
      <c r="F9" s="746"/>
      <c r="G9" s="746"/>
      <c r="H9" s="747"/>
      <c r="I9" s="481"/>
      <c r="J9" s="478"/>
      <c r="K9" s="478"/>
      <c r="L9" s="478"/>
      <c r="M9" s="478"/>
      <c r="N9" s="478"/>
      <c r="O9" s="478"/>
      <c r="P9" s="478"/>
      <c r="Q9" s="478"/>
    </row>
    <row r="10" spans="1:17" ht="20.5" thickBot="1" x14ac:dyDescent="0.9">
      <c r="A10" s="478"/>
      <c r="B10" s="478"/>
      <c r="C10" s="478"/>
      <c r="D10" s="478"/>
      <c r="E10" s="478"/>
      <c r="F10" s="478"/>
      <c r="G10" s="478"/>
      <c r="H10" s="478"/>
      <c r="I10" s="478"/>
      <c r="J10" s="478"/>
      <c r="K10" s="478"/>
      <c r="L10" s="478"/>
      <c r="M10" s="478"/>
      <c r="N10" s="478"/>
      <c r="O10" s="478"/>
      <c r="P10" s="478"/>
      <c r="Q10" s="478"/>
    </row>
    <row r="11" spans="1:17" ht="20.5" thickBot="1" x14ac:dyDescent="0.9">
      <c r="A11" s="483" t="s">
        <v>44</v>
      </c>
      <c r="B11" s="484"/>
      <c r="C11" s="484"/>
      <c r="D11" s="484"/>
      <c r="E11" s="484"/>
      <c r="F11" s="484"/>
      <c r="G11" s="484"/>
      <c r="H11" s="485"/>
      <c r="I11" s="486"/>
      <c r="J11" s="478"/>
      <c r="K11" s="478"/>
      <c r="L11" s="478"/>
      <c r="M11" s="478"/>
      <c r="N11" s="478"/>
      <c r="O11" s="478"/>
      <c r="P11" s="478"/>
      <c r="Q11" s="478"/>
    </row>
    <row r="12" spans="1:17" x14ac:dyDescent="0.85">
      <c r="A12" s="487" t="s">
        <v>31</v>
      </c>
      <c r="B12" s="498"/>
      <c r="C12" s="488" t="s">
        <v>32</v>
      </c>
      <c r="D12" s="750" t="s">
        <v>264</v>
      </c>
      <c r="E12" s="751"/>
      <c r="F12" s="488" t="s">
        <v>33</v>
      </c>
      <c r="G12" s="750" t="s">
        <v>265</v>
      </c>
      <c r="H12" s="752"/>
      <c r="I12" s="481"/>
      <c r="J12" s="478"/>
      <c r="K12" s="478"/>
      <c r="L12" s="478"/>
      <c r="M12" s="478"/>
      <c r="N12" s="478"/>
      <c r="O12" s="478"/>
      <c r="P12" s="478"/>
      <c r="Q12" s="478"/>
    </row>
    <row r="13" spans="1:17" x14ac:dyDescent="0.85">
      <c r="A13" s="499" t="s">
        <v>34</v>
      </c>
      <c r="B13" s="753" t="s">
        <v>258</v>
      </c>
      <c r="C13" s="754"/>
      <c r="D13" s="754"/>
      <c r="E13" s="754"/>
      <c r="F13" s="754"/>
      <c r="G13" s="754"/>
      <c r="H13" s="755"/>
      <c r="I13" s="481"/>
      <c r="J13" s="478"/>
      <c r="K13" s="478"/>
      <c r="L13" s="478"/>
      <c r="M13" s="478"/>
      <c r="N13" s="478"/>
      <c r="O13" s="478"/>
      <c r="P13" s="478"/>
      <c r="Q13" s="478"/>
    </row>
    <row r="14" spans="1:17" ht="20.5" thickBot="1" x14ac:dyDescent="0.9">
      <c r="A14" s="493" t="s">
        <v>35</v>
      </c>
      <c r="B14" s="871"/>
      <c r="C14" s="757"/>
      <c r="D14" s="757"/>
      <c r="E14" s="757"/>
      <c r="F14" s="757"/>
      <c r="G14" s="757"/>
      <c r="H14" s="758"/>
      <c r="I14" s="481"/>
      <c r="J14" s="478"/>
      <c r="K14" s="478"/>
      <c r="L14" s="478"/>
      <c r="M14" s="478"/>
      <c r="N14" s="478"/>
      <c r="O14" s="478"/>
      <c r="P14" s="478"/>
      <c r="Q14" s="478"/>
    </row>
    <row r="15" spans="1:17" ht="20.5" thickBot="1" x14ac:dyDescent="0.9">
      <c r="A15" s="479"/>
      <c r="B15" s="478"/>
      <c r="C15" s="478"/>
      <c r="D15" s="478"/>
      <c r="E15" s="478"/>
      <c r="F15" s="478"/>
      <c r="G15" s="478"/>
      <c r="H15" s="478"/>
      <c r="I15" s="478"/>
      <c r="J15" s="478"/>
      <c r="K15" s="478"/>
      <c r="L15" s="478"/>
      <c r="M15" s="478"/>
      <c r="N15" s="478"/>
      <c r="O15" s="478"/>
      <c r="P15" s="478"/>
      <c r="Q15" s="478"/>
    </row>
    <row r="16" spans="1:17" ht="20.5" thickBot="1" x14ac:dyDescent="0.9">
      <c r="A16" s="500" t="s">
        <v>89</v>
      </c>
      <c r="B16" s="501"/>
      <c r="C16" s="501"/>
      <c r="D16" s="502"/>
      <c r="E16" s="483" t="s">
        <v>36</v>
      </c>
      <c r="F16" s="484"/>
      <c r="G16" s="484"/>
      <c r="H16" s="485"/>
      <c r="I16" s="486"/>
      <c r="J16" s="478"/>
      <c r="K16" s="478"/>
      <c r="L16" s="478"/>
      <c r="M16" s="478"/>
      <c r="N16" s="478"/>
      <c r="O16" s="478"/>
      <c r="P16" s="478"/>
      <c r="Q16" s="478"/>
    </row>
    <row r="17" spans="1:17" x14ac:dyDescent="0.85">
      <c r="A17" s="503" t="s">
        <v>38</v>
      </c>
      <c r="B17" s="759" t="s">
        <v>257</v>
      </c>
      <c r="C17" s="743"/>
      <c r="D17" s="744"/>
      <c r="E17" s="504" t="s">
        <v>38</v>
      </c>
      <c r="F17" s="759" t="s">
        <v>260</v>
      </c>
      <c r="G17" s="743"/>
      <c r="H17" s="744"/>
      <c r="I17" s="478"/>
      <c r="J17" s="478"/>
      <c r="K17" s="478"/>
      <c r="L17" s="478"/>
      <c r="M17" s="478"/>
      <c r="N17" s="478"/>
      <c r="O17" s="478"/>
      <c r="P17" s="478"/>
      <c r="Q17" s="478"/>
    </row>
    <row r="18" spans="1:17" x14ac:dyDescent="0.85">
      <c r="A18" s="505" t="s">
        <v>41</v>
      </c>
      <c r="B18" s="760" t="s">
        <v>259</v>
      </c>
      <c r="C18" s="761"/>
      <c r="D18" s="762"/>
      <c r="E18" s="504" t="s">
        <v>41</v>
      </c>
      <c r="F18" s="760" t="s">
        <v>240</v>
      </c>
      <c r="G18" s="761"/>
      <c r="H18" s="762"/>
      <c r="I18" s="478"/>
      <c r="J18" s="478"/>
      <c r="K18" s="478"/>
      <c r="L18" s="478"/>
      <c r="M18" s="478"/>
      <c r="N18" s="478"/>
      <c r="O18" s="478"/>
      <c r="P18" s="478"/>
      <c r="Q18" s="478"/>
    </row>
    <row r="19" spans="1:17" x14ac:dyDescent="0.85">
      <c r="A19" s="505" t="s">
        <v>39</v>
      </c>
      <c r="B19" s="868">
        <v>776445471</v>
      </c>
      <c r="C19" s="869"/>
      <c r="D19" s="870"/>
      <c r="E19" s="504" t="s">
        <v>39</v>
      </c>
      <c r="F19" s="760" t="s">
        <v>261</v>
      </c>
      <c r="G19" s="761"/>
      <c r="H19" s="762"/>
      <c r="I19" s="478"/>
      <c r="J19" s="478"/>
      <c r="K19" s="478"/>
      <c r="L19" s="478"/>
      <c r="M19" s="478"/>
      <c r="N19" s="478"/>
      <c r="O19" s="478"/>
      <c r="P19" s="478"/>
      <c r="Q19" s="478"/>
    </row>
    <row r="20" spans="1:17" ht="20.5" thickBot="1" x14ac:dyDescent="0.9">
      <c r="A20" s="508" t="s">
        <v>40</v>
      </c>
      <c r="B20" s="765" t="s">
        <v>262</v>
      </c>
      <c r="C20" s="746"/>
      <c r="D20" s="747"/>
      <c r="E20" s="509" t="s">
        <v>40</v>
      </c>
      <c r="F20" s="764" t="s">
        <v>263</v>
      </c>
      <c r="G20" s="746"/>
      <c r="H20" s="747"/>
      <c r="I20" s="478"/>
      <c r="J20" s="478"/>
      <c r="K20" s="478"/>
      <c r="L20" s="478"/>
      <c r="M20" s="478"/>
      <c r="N20" s="478"/>
      <c r="O20" s="478"/>
      <c r="P20" s="478"/>
      <c r="Q20" s="478"/>
    </row>
    <row r="21" spans="1:17" x14ac:dyDescent="0.85">
      <c r="A21" s="481"/>
      <c r="B21" s="481"/>
      <c r="C21" s="481"/>
      <c r="D21" s="481"/>
      <c r="E21" s="481"/>
      <c r="F21" s="481"/>
      <c r="G21" s="481"/>
      <c r="H21" s="481"/>
      <c r="I21" s="481"/>
      <c r="J21" s="481"/>
      <c r="K21" s="481"/>
      <c r="L21" s="478"/>
      <c r="M21" s="478"/>
      <c r="N21" s="478"/>
      <c r="O21" s="478"/>
      <c r="P21" s="478"/>
      <c r="Q21" s="478"/>
    </row>
    <row r="22" spans="1:17" x14ac:dyDescent="0.85">
      <c r="A22" s="477" t="s">
        <v>62</v>
      </c>
      <c r="B22" s="481"/>
      <c r="C22" s="481"/>
      <c r="D22" s="481"/>
      <c r="E22" s="481"/>
      <c r="F22" s="481"/>
      <c r="G22" s="478"/>
      <c r="H22" s="481"/>
      <c r="I22" s="481"/>
      <c r="J22" s="481"/>
      <c r="K22" s="481"/>
      <c r="L22" s="478"/>
      <c r="M22" s="478"/>
      <c r="N22" s="478"/>
      <c r="O22" s="478"/>
      <c r="P22" s="478"/>
      <c r="Q22" s="478"/>
    </row>
    <row r="23" spans="1:17" ht="20.5" thickBot="1" x14ac:dyDescent="0.9">
      <c r="A23" s="478"/>
      <c r="B23" s="478"/>
      <c r="C23" s="478"/>
      <c r="D23" s="478"/>
      <c r="E23" s="478"/>
      <c r="F23" s="478"/>
      <c r="G23" s="478"/>
      <c r="H23" s="478"/>
      <c r="I23" s="478"/>
      <c r="J23" s="478"/>
      <c r="K23" s="478"/>
      <c r="L23" s="478"/>
      <c r="M23" s="478"/>
      <c r="N23" s="478"/>
      <c r="O23" s="478"/>
      <c r="P23" s="478"/>
      <c r="Q23" s="478"/>
    </row>
    <row r="24" spans="1:17" x14ac:dyDescent="0.85">
      <c r="A24" s="510" t="s">
        <v>48</v>
      </c>
      <c r="B24" s="511"/>
      <c r="C24" s="512"/>
      <c r="D24" s="513" t="s">
        <v>47</v>
      </c>
      <c r="E24" s="511"/>
      <c r="F24" s="512"/>
      <c r="G24" s="478"/>
      <c r="H24" s="478"/>
      <c r="I24" s="478"/>
      <c r="J24" s="478"/>
      <c r="K24" s="478"/>
      <c r="L24" s="478"/>
      <c r="M24" s="478"/>
      <c r="N24" s="478"/>
      <c r="O24" s="478"/>
      <c r="P24" s="478"/>
      <c r="Q24" s="478"/>
    </row>
    <row r="25" spans="1:17" x14ac:dyDescent="0.85">
      <c r="A25" s="766"/>
      <c r="B25" s="754"/>
      <c r="C25" s="755"/>
      <c r="D25" s="766"/>
      <c r="E25" s="754"/>
      <c r="F25" s="755"/>
      <c r="G25" s="478"/>
      <c r="H25" s="478"/>
      <c r="I25" s="478"/>
      <c r="J25" s="478"/>
      <c r="K25" s="478"/>
      <c r="L25" s="478"/>
      <c r="M25" s="478"/>
      <c r="N25" s="478"/>
      <c r="O25" s="478"/>
      <c r="P25" s="478"/>
      <c r="Q25" s="478"/>
    </row>
    <row r="26" spans="1:17" x14ac:dyDescent="0.85">
      <c r="A26" s="766"/>
      <c r="B26" s="754"/>
      <c r="C26" s="755"/>
      <c r="D26" s="766"/>
      <c r="E26" s="754"/>
      <c r="F26" s="755"/>
      <c r="G26" s="478"/>
      <c r="H26" s="514"/>
      <c r="I26" s="478"/>
      <c r="J26" s="478"/>
      <c r="K26" s="478"/>
      <c r="L26" s="478"/>
      <c r="M26" s="478"/>
      <c r="N26" s="478"/>
      <c r="O26" s="478"/>
      <c r="P26" s="478"/>
      <c r="Q26" s="478"/>
    </row>
    <row r="27" spans="1:17" x14ac:dyDescent="0.85">
      <c r="A27" s="766"/>
      <c r="B27" s="754"/>
      <c r="C27" s="755"/>
      <c r="D27" s="766"/>
      <c r="E27" s="754"/>
      <c r="F27" s="755"/>
      <c r="G27" s="478"/>
      <c r="H27" s="478"/>
      <c r="I27" s="478"/>
      <c r="J27" s="478"/>
      <c r="K27" s="478"/>
      <c r="L27" s="478"/>
      <c r="M27" s="478"/>
      <c r="N27" s="478"/>
      <c r="O27" s="478"/>
      <c r="P27" s="478"/>
      <c r="Q27" s="478"/>
    </row>
    <row r="28" spans="1:17" x14ac:dyDescent="0.85">
      <c r="A28" s="766"/>
      <c r="B28" s="754"/>
      <c r="C28" s="755"/>
      <c r="D28" s="766"/>
      <c r="E28" s="754"/>
      <c r="F28" s="755"/>
      <c r="G28" s="478"/>
      <c r="H28" s="478"/>
      <c r="I28" s="478"/>
      <c r="J28" s="478"/>
      <c r="K28" s="478"/>
      <c r="L28" s="478"/>
      <c r="M28" s="478"/>
      <c r="N28" s="478"/>
      <c r="O28" s="478"/>
      <c r="P28" s="478"/>
      <c r="Q28" s="478"/>
    </row>
    <row r="29" spans="1:17" x14ac:dyDescent="0.85">
      <c r="A29" s="766"/>
      <c r="B29" s="754"/>
      <c r="C29" s="755"/>
      <c r="D29" s="766"/>
      <c r="E29" s="754"/>
      <c r="F29" s="755"/>
      <c r="G29" s="478"/>
      <c r="H29" s="478"/>
      <c r="I29" s="478"/>
      <c r="J29" s="478"/>
      <c r="K29" s="478"/>
      <c r="L29" s="478"/>
      <c r="M29" s="478"/>
      <c r="N29" s="478"/>
      <c r="O29" s="478"/>
      <c r="P29" s="478"/>
      <c r="Q29" s="478"/>
    </row>
    <row r="30" spans="1:17" ht="20.5" thickBot="1" x14ac:dyDescent="0.9">
      <c r="A30" s="767"/>
      <c r="B30" s="757"/>
      <c r="C30" s="758"/>
      <c r="D30" s="767"/>
      <c r="E30" s="757"/>
      <c r="F30" s="758"/>
      <c r="G30" s="478"/>
      <c r="H30" s="478"/>
      <c r="I30" s="478"/>
      <c r="J30" s="478"/>
      <c r="K30" s="478"/>
      <c r="L30" s="478"/>
      <c r="M30" s="478"/>
      <c r="N30" s="478"/>
      <c r="O30" s="478"/>
      <c r="P30" s="478"/>
      <c r="Q30" s="478"/>
    </row>
    <row r="31" spans="1:17" ht="20.5" thickBot="1" x14ac:dyDescent="0.9">
      <c r="A31" s="478"/>
      <c r="B31" s="478"/>
      <c r="C31" s="478"/>
      <c r="D31" s="478"/>
      <c r="E31" s="478"/>
      <c r="F31" s="478"/>
      <c r="G31" s="478"/>
      <c r="H31" s="478"/>
      <c r="I31" s="478"/>
      <c r="J31" s="478"/>
      <c r="K31" s="478"/>
      <c r="L31" s="478"/>
      <c r="M31" s="478"/>
      <c r="N31" s="478"/>
      <c r="O31" s="478"/>
      <c r="P31" s="478"/>
      <c r="Q31" s="478"/>
    </row>
    <row r="32" spans="1:17" ht="20.5" thickBot="1" x14ac:dyDescent="0.9">
      <c r="A32" s="483" t="s">
        <v>49</v>
      </c>
      <c r="B32" s="515"/>
      <c r="C32" s="515"/>
      <c r="D32" s="515"/>
      <c r="E32" s="515"/>
      <c r="F32" s="516"/>
      <c r="G32" s="478"/>
      <c r="H32" s="478"/>
      <c r="I32" s="478"/>
      <c r="J32" s="478"/>
      <c r="K32" s="478"/>
      <c r="L32" s="478"/>
      <c r="M32" s="478"/>
      <c r="N32" s="478"/>
      <c r="O32" s="478"/>
      <c r="P32" s="478"/>
      <c r="Q32" s="478"/>
    </row>
    <row r="33" spans="1:17" x14ac:dyDescent="0.85">
      <c r="A33" s="517"/>
      <c r="B33" s="491"/>
      <c r="C33" s="491"/>
      <c r="D33" s="491"/>
      <c r="E33" s="491"/>
      <c r="F33" s="492"/>
      <c r="G33" s="478"/>
      <c r="H33" s="478"/>
      <c r="I33" s="478"/>
      <c r="J33" s="478"/>
      <c r="K33" s="478"/>
      <c r="L33" s="478"/>
      <c r="M33" s="478"/>
      <c r="N33" s="478"/>
      <c r="O33" s="478"/>
      <c r="P33" s="478"/>
      <c r="Q33" s="478"/>
    </row>
    <row r="34" spans="1:17" x14ac:dyDescent="0.85">
      <c r="A34" s="518"/>
      <c r="B34" s="506"/>
      <c r="C34" s="506"/>
      <c r="D34" s="506"/>
      <c r="E34" s="506"/>
      <c r="F34" s="507"/>
      <c r="G34" s="478"/>
      <c r="H34" s="478"/>
      <c r="I34" s="478"/>
      <c r="J34" s="478"/>
      <c r="K34" s="478"/>
      <c r="L34" s="478"/>
      <c r="M34" s="478"/>
      <c r="N34" s="478"/>
      <c r="O34" s="478"/>
      <c r="P34" s="478"/>
      <c r="Q34" s="478"/>
    </row>
    <row r="35" spans="1:17" x14ac:dyDescent="0.85">
      <c r="A35" s="518"/>
      <c r="B35" s="506"/>
      <c r="C35" s="506"/>
      <c r="D35" s="506"/>
      <c r="E35" s="506"/>
      <c r="F35" s="507"/>
      <c r="G35" s="478"/>
      <c r="H35" s="478"/>
      <c r="I35" s="478"/>
      <c r="J35" s="478"/>
      <c r="K35" s="478"/>
      <c r="L35" s="478"/>
      <c r="M35" s="478"/>
      <c r="N35" s="478"/>
      <c r="O35" s="478"/>
      <c r="P35" s="478"/>
      <c r="Q35" s="478"/>
    </row>
    <row r="36" spans="1:17" x14ac:dyDescent="0.85">
      <c r="A36" s="518"/>
      <c r="B36" s="506"/>
      <c r="C36" s="506"/>
      <c r="D36" s="506"/>
      <c r="E36" s="506"/>
      <c r="F36" s="507"/>
      <c r="G36" s="478"/>
      <c r="H36" s="478"/>
      <c r="I36" s="478"/>
      <c r="J36" s="478"/>
      <c r="K36" s="478"/>
      <c r="L36" s="478"/>
      <c r="M36" s="478"/>
      <c r="N36" s="478"/>
      <c r="O36" s="478"/>
      <c r="P36" s="478"/>
      <c r="Q36" s="478"/>
    </row>
    <row r="37" spans="1:17" ht="20.5" thickBot="1" x14ac:dyDescent="0.9">
      <c r="A37" s="495"/>
      <c r="B37" s="496"/>
      <c r="C37" s="496"/>
      <c r="D37" s="496"/>
      <c r="E37" s="496"/>
      <c r="F37" s="497"/>
      <c r="G37" s="478"/>
      <c r="H37" s="478"/>
      <c r="I37" s="478"/>
      <c r="J37" s="478"/>
      <c r="K37" s="478"/>
      <c r="L37" s="478"/>
      <c r="M37" s="478"/>
      <c r="N37" s="478"/>
      <c r="O37" s="478"/>
      <c r="P37" s="478"/>
      <c r="Q37" s="478"/>
    </row>
    <row r="38" spans="1:17" x14ac:dyDescent="0.85">
      <c r="A38" s="478"/>
      <c r="B38" s="478"/>
      <c r="C38" s="478"/>
      <c r="D38" s="478"/>
      <c r="E38" s="478"/>
      <c r="F38" s="478"/>
      <c r="G38" s="478"/>
      <c r="H38" s="478"/>
      <c r="I38" s="478"/>
      <c r="J38" s="478"/>
      <c r="K38" s="478"/>
      <c r="L38" s="478"/>
      <c r="M38" s="478"/>
      <c r="N38" s="478"/>
      <c r="O38" s="478"/>
      <c r="P38" s="478"/>
      <c r="Q38" s="478"/>
    </row>
    <row r="39" spans="1:17" x14ac:dyDescent="0.85">
      <c r="A39" s="477" t="s">
        <v>61</v>
      </c>
      <c r="B39" s="481"/>
      <c r="C39" s="481"/>
      <c r="D39" s="481"/>
      <c r="E39" s="481"/>
      <c r="F39" s="481"/>
      <c r="G39" s="481"/>
      <c r="H39" s="481"/>
      <c r="I39" s="481"/>
      <c r="J39" s="481"/>
      <c r="K39" s="481"/>
      <c r="L39" s="478"/>
      <c r="M39" s="478"/>
      <c r="N39" s="478"/>
      <c r="O39" s="478"/>
      <c r="P39" s="478"/>
      <c r="Q39" s="478"/>
    </row>
    <row r="40" spans="1:17" x14ac:dyDescent="0.85">
      <c r="A40" s="519"/>
      <c r="B40" s="481"/>
      <c r="C40" s="481"/>
      <c r="D40" s="481"/>
      <c r="E40" s="481"/>
      <c r="F40" s="481"/>
      <c r="G40" s="481"/>
      <c r="H40" s="481"/>
      <c r="I40" s="481"/>
      <c r="J40" s="481"/>
      <c r="K40" s="481"/>
      <c r="L40" s="478"/>
      <c r="M40" s="478"/>
      <c r="N40" s="478"/>
      <c r="O40" s="478"/>
      <c r="P40" s="478"/>
      <c r="Q40" s="478"/>
    </row>
    <row r="41" spans="1:17" x14ac:dyDescent="0.85">
      <c r="A41" s="519" t="s">
        <v>57</v>
      </c>
      <c r="B41" s="481"/>
      <c r="C41" s="481"/>
      <c r="D41" s="481"/>
      <c r="E41" s="481"/>
      <c r="F41" s="481"/>
      <c r="G41" s="481"/>
      <c r="H41" s="481"/>
      <c r="I41" s="481"/>
      <c r="J41" s="481"/>
      <c r="K41" s="481"/>
      <c r="L41" s="478"/>
      <c r="M41" s="478"/>
      <c r="N41" s="478"/>
      <c r="O41" s="478"/>
      <c r="P41" s="478"/>
      <c r="Q41" s="478"/>
    </row>
    <row r="42" spans="1:17" ht="20.5" thickBot="1" x14ac:dyDescent="0.9">
      <c r="A42" s="478"/>
      <c r="B42" s="481"/>
      <c r="C42" s="481"/>
      <c r="D42" s="481"/>
      <c r="E42" s="481"/>
      <c r="F42" s="481"/>
      <c r="G42" s="481"/>
      <c r="H42" s="481"/>
      <c r="I42" s="481"/>
      <c r="J42" s="481"/>
      <c r="K42" s="481"/>
      <c r="L42" s="478"/>
      <c r="M42" s="478"/>
      <c r="N42" s="478"/>
      <c r="O42" s="478"/>
      <c r="P42" s="478"/>
      <c r="Q42" s="478"/>
    </row>
    <row r="43" spans="1:17" ht="20.5" thickBot="1" x14ac:dyDescent="0.9">
      <c r="A43" s="768" t="s">
        <v>58</v>
      </c>
      <c r="B43" s="769"/>
      <c r="C43" s="769"/>
      <c r="D43" s="769"/>
      <c r="E43" s="769"/>
      <c r="F43" s="769"/>
      <c r="G43" s="769"/>
      <c r="H43" s="770"/>
      <c r="I43" s="481"/>
      <c r="J43" s="481"/>
      <c r="K43" s="481"/>
      <c r="L43" s="478"/>
      <c r="M43" s="478"/>
      <c r="N43" s="478"/>
      <c r="O43" s="478"/>
      <c r="P43" s="478"/>
      <c r="Q43" s="478"/>
    </row>
    <row r="44" spans="1:17" x14ac:dyDescent="0.85">
      <c r="A44" s="520"/>
      <c r="B44" s="521"/>
      <c r="C44" s="521"/>
      <c r="D44" s="521"/>
      <c r="E44" s="521"/>
      <c r="F44" s="521"/>
      <c r="G44" s="521"/>
      <c r="H44" s="522"/>
      <c r="I44" s="481"/>
      <c r="J44" s="481"/>
      <c r="K44" s="481"/>
      <c r="L44" s="478"/>
      <c r="M44" s="478"/>
      <c r="N44" s="478"/>
      <c r="O44" s="478"/>
      <c r="P44" s="478"/>
      <c r="Q44" s="478"/>
    </row>
    <row r="45" spans="1:17" x14ac:dyDescent="0.85">
      <c r="A45" s="523"/>
      <c r="B45" s="481"/>
      <c r="C45" s="481"/>
      <c r="D45" s="481"/>
      <c r="E45" s="481"/>
      <c r="F45" s="481"/>
      <c r="G45" s="481"/>
      <c r="H45" s="524"/>
      <c r="I45" s="481"/>
      <c r="J45" s="481"/>
      <c r="K45" s="481"/>
      <c r="L45" s="478"/>
      <c r="M45" s="478"/>
      <c r="N45" s="478"/>
      <c r="O45" s="478"/>
      <c r="P45" s="478"/>
      <c r="Q45" s="478"/>
    </row>
    <row r="46" spans="1:17" x14ac:dyDescent="0.85">
      <c r="A46" s="523"/>
      <c r="B46" s="481"/>
      <c r="C46" s="481"/>
      <c r="D46" s="481"/>
      <c r="E46" s="481"/>
      <c r="F46" s="481"/>
      <c r="G46" s="481"/>
      <c r="H46" s="524"/>
      <c r="I46" s="481"/>
      <c r="J46" s="481"/>
      <c r="K46" s="481"/>
      <c r="L46" s="478"/>
      <c r="M46" s="478"/>
      <c r="N46" s="478"/>
      <c r="O46" s="478"/>
      <c r="P46" s="478"/>
      <c r="Q46" s="478"/>
    </row>
    <row r="47" spans="1:17" x14ac:dyDescent="0.85">
      <c r="A47" s="523"/>
      <c r="B47" s="481"/>
      <c r="C47" s="481"/>
      <c r="D47" s="481"/>
      <c r="E47" s="481"/>
      <c r="F47" s="481"/>
      <c r="G47" s="481"/>
      <c r="H47" s="524"/>
      <c r="I47" s="481"/>
      <c r="J47" s="481"/>
      <c r="K47" s="481"/>
      <c r="L47" s="478"/>
      <c r="M47" s="478"/>
      <c r="N47" s="478"/>
      <c r="O47" s="478"/>
      <c r="P47" s="478"/>
      <c r="Q47" s="478"/>
    </row>
    <row r="48" spans="1:17" ht="20.5" thickBot="1" x14ac:dyDescent="0.9">
      <c r="A48" s="525"/>
      <c r="B48" s="526"/>
      <c r="C48" s="526"/>
      <c r="D48" s="526"/>
      <c r="E48" s="526"/>
      <c r="F48" s="526"/>
      <c r="G48" s="526"/>
      <c r="H48" s="527"/>
      <c r="I48" s="481"/>
      <c r="J48" s="481"/>
      <c r="K48" s="481"/>
      <c r="L48" s="478"/>
      <c r="M48" s="478"/>
      <c r="N48" s="478"/>
      <c r="O48" s="478"/>
      <c r="P48" s="478"/>
      <c r="Q48" s="478"/>
    </row>
    <row r="49" spans="1:17" x14ac:dyDescent="0.85">
      <c r="A49" s="519"/>
      <c r="B49" s="481"/>
      <c r="C49" s="481"/>
      <c r="D49" s="481"/>
      <c r="E49" s="481"/>
      <c r="F49" s="481"/>
      <c r="G49" s="481"/>
      <c r="H49" s="481"/>
      <c r="I49" s="481"/>
      <c r="J49" s="481"/>
      <c r="K49" s="481"/>
      <c r="L49" s="478"/>
      <c r="M49" s="478"/>
      <c r="N49" s="478"/>
      <c r="O49" s="478"/>
      <c r="P49" s="478"/>
      <c r="Q49" s="478"/>
    </row>
    <row r="50" spans="1:17" x14ac:dyDescent="0.85">
      <c r="A50" s="519" t="s">
        <v>46</v>
      </c>
      <c r="B50" s="481"/>
      <c r="C50" s="478"/>
      <c r="D50" s="478"/>
      <c r="E50" s="481"/>
      <c r="F50" s="481"/>
      <c r="G50" s="481"/>
      <c r="H50" s="481"/>
      <c r="I50" s="481"/>
      <c r="J50" s="481"/>
      <c r="K50" s="481"/>
      <c r="L50" s="478"/>
      <c r="M50" s="478"/>
      <c r="N50" s="478"/>
      <c r="O50" s="478"/>
      <c r="P50" s="478"/>
      <c r="Q50" s="478"/>
    </row>
    <row r="51" spans="1:17" ht="20.5" thickBot="1" x14ac:dyDescent="0.9">
      <c r="A51" s="519"/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78"/>
      <c r="M51" s="478"/>
      <c r="N51" s="478"/>
      <c r="O51" s="478"/>
      <c r="P51" s="478"/>
      <c r="Q51" s="478"/>
    </row>
    <row r="52" spans="1:17" x14ac:dyDescent="0.85">
      <c r="A52" s="481"/>
      <c r="B52" s="481"/>
      <c r="C52" s="528" t="s">
        <v>21</v>
      </c>
      <c r="D52" s="529" t="s">
        <v>22</v>
      </c>
      <c r="E52" s="530" t="s">
        <v>23</v>
      </c>
      <c r="F52" s="531" t="s">
        <v>24</v>
      </c>
      <c r="G52" s="532"/>
      <c r="H52" s="481"/>
      <c r="I52" s="481"/>
      <c r="J52" s="481"/>
      <c r="K52" s="481"/>
      <c r="L52" s="478"/>
      <c r="M52" s="478"/>
      <c r="N52" s="478"/>
      <c r="O52" s="478"/>
      <c r="P52" s="478"/>
      <c r="Q52" s="478"/>
    </row>
    <row r="53" spans="1:17" ht="20.5" thickBot="1" x14ac:dyDescent="0.9">
      <c r="A53" s="481"/>
      <c r="B53" s="481"/>
      <c r="C53" s="533" t="s">
        <v>4</v>
      </c>
      <c r="D53" s="534" t="s">
        <v>3</v>
      </c>
      <c r="E53" s="535" t="s">
        <v>5</v>
      </c>
      <c r="F53" s="536" t="s">
        <v>6</v>
      </c>
      <c r="G53" s="532"/>
      <c r="H53" s="481"/>
      <c r="I53" s="481"/>
      <c r="J53" s="481"/>
      <c r="K53" s="481"/>
      <c r="L53" s="478"/>
      <c r="M53" s="478"/>
      <c r="N53" s="478"/>
      <c r="O53" s="478"/>
      <c r="P53" s="478"/>
      <c r="Q53" s="478"/>
    </row>
    <row r="54" spans="1:17" ht="20.5" thickBot="1" x14ac:dyDescent="0.9">
      <c r="A54" s="481"/>
      <c r="B54" s="481"/>
      <c r="C54" s="481"/>
      <c r="D54" s="481"/>
      <c r="E54" s="481"/>
      <c r="F54" s="481"/>
      <c r="G54" s="481"/>
      <c r="H54" s="481"/>
      <c r="I54" s="481"/>
      <c r="J54" s="481"/>
      <c r="K54" s="481"/>
      <c r="L54" s="478"/>
      <c r="M54" s="478"/>
      <c r="N54" s="478"/>
      <c r="O54" s="478"/>
      <c r="P54" s="478"/>
      <c r="Q54" s="478"/>
    </row>
    <row r="55" spans="1:17" x14ac:dyDescent="0.85">
      <c r="A55" s="537" t="s">
        <v>7</v>
      </c>
      <c r="B55" s="538" t="s">
        <v>56</v>
      </c>
      <c r="C55" s="539" t="s">
        <v>8</v>
      </c>
      <c r="D55" s="540" t="s">
        <v>2</v>
      </c>
      <c r="E55" s="541" t="s">
        <v>9</v>
      </c>
      <c r="F55" s="542" t="s">
        <v>10</v>
      </c>
      <c r="G55" s="542" t="s">
        <v>51</v>
      </c>
      <c r="H55" s="543" t="s">
        <v>11</v>
      </c>
      <c r="I55" s="481"/>
      <c r="J55" s="481"/>
      <c r="K55" s="481"/>
      <c r="L55" s="478"/>
      <c r="M55" s="478"/>
      <c r="N55" s="478"/>
      <c r="O55" s="478"/>
      <c r="P55" s="478"/>
      <c r="Q55" s="478"/>
    </row>
    <row r="56" spans="1:17" ht="40" x14ac:dyDescent="0.85">
      <c r="A56" s="544"/>
      <c r="B56" s="545">
        <f>SUM(B57:B58)</f>
        <v>7</v>
      </c>
      <c r="C56" s="546" t="s">
        <v>12</v>
      </c>
      <c r="D56" s="547" t="s">
        <v>13</v>
      </c>
      <c r="E56" s="548" t="s">
        <v>14</v>
      </c>
      <c r="F56" s="549" t="s">
        <v>15</v>
      </c>
      <c r="G56" s="549" t="s">
        <v>53</v>
      </c>
      <c r="H56" s="550"/>
      <c r="I56" s="481"/>
      <c r="J56" s="481"/>
      <c r="K56" s="481"/>
      <c r="L56" s="478"/>
      <c r="M56" s="478"/>
      <c r="N56" s="478"/>
      <c r="O56" s="478"/>
      <c r="P56" s="478"/>
      <c r="Q56" s="478"/>
    </row>
    <row r="57" spans="1:17" ht="40" x14ac:dyDescent="0.85">
      <c r="A57" s="551" t="s">
        <v>142</v>
      </c>
      <c r="B57" s="552">
        <v>4</v>
      </c>
      <c r="C57" s="553">
        <v>3</v>
      </c>
      <c r="D57" s="553"/>
      <c r="E57" s="553"/>
      <c r="F57" s="553"/>
      <c r="G57" s="553"/>
      <c r="H57" s="554">
        <f>IF(COUNTBLANK(C57:G57)=4,SUM(C57:F57)*B57,"veuillez entrer une valeur")</f>
        <v>12</v>
      </c>
      <c r="I57" s="481"/>
      <c r="J57" s="478"/>
      <c r="K57" s="481"/>
      <c r="L57" s="478"/>
      <c r="M57" s="478"/>
      <c r="N57" s="478"/>
      <c r="O57" s="478"/>
      <c r="P57" s="478"/>
      <c r="Q57" s="478"/>
    </row>
    <row r="58" spans="1:17" ht="20.5" thickBot="1" x14ac:dyDescent="0.9">
      <c r="A58" s="555" t="s">
        <v>16</v>
      </c>
      <c r="B58" s="556">
        <v>3</v>
      </c>
      <c r="C58" s="557"/>
      <c r="D58" s="557">
        <v>2</v>
      </c>
      <c r="E58" s="557"/>
      <c r="F58" s="557"/>
      <c r="G58" s="557"/>
      <c r="H58" s="558">
        <f>IF(COUNTBLANK(C58:G58)=4,SUM(C58:F58)*B58,"veuillez entrer une valeur")</f>
        <v>6</v>
      </c>
      <c r="I58" s="481"/>
      <c r="J58" s="481"/>
      <c r="K58" s="481"/>
      <c r="L58" s="478"/>
      <c r="M58" s="478"/>
      <c r="N58" s="478"/>
      <c r="O58" s="478"/>
      <c r="P58" s="478"/>
      <c r="Q58" s="478"/>
    </row>
    <row r="59" spans="1:17" ht="20.5" thickBot="1" x14ac:dyDescent="0.9">
      <c r="A59" s="559" t="s">
        <v>50</v>
      </c>
      <c r="B59" s="560">
        <f>3*B56-IF(G57="x",3*B57,0)-IF(G58="x",3*B58,0)</f>
        <v>21</v>
      </c>
      <c r="C59" s="561"/>
      <c r="D59" s="561"/>
      <c r="E59" s="562"/>
      <c r="F59" s="563" t="s">
        <v>25</v>
      </c>
      <c r="G59" s="563"/>
      <c r="H59" s="564">
        <f>SUM(H57:H58)</f>
        <v>18</v>
      </c>
      <c r="I59" s="481"/>
      <c r="J59" s="481"/>
      <c r="K59" s="481"/>
      <c r="L59" s="478"/>
      <c r="M59" s="478"/>
      <c r="N59" s="478"/>
      <c r="O59" s="478"/>
      <c r="P59" s="478"/>
      <c r="Q59" s="478"/>
    </row>
    <row r="60" spans="1:17" ht="20.5" thickBot="1" x14ac:dyDescent="0.9">
      <c r="A60" s="481"/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78"/>
      <c r="M60" s="478"/>
      <c r="N60" s="478"/>
      <c r="O60" s="478"/>
      <c r="P60" s="478"/>
      <c r="Q60" s="478"/>
    </row>
    <row r="61" spans="1:17" ht="40" x14ac:dyDescent="0.85">
      <c r="A61" s="537" t="s">
        <v>17</v>
      </c>
      <c r="B61" s="565" t="s">
        <v>56</v>
      </c>
      <c r="C61" s="566" t="s">
        <v>8</v>
      </c>
      <c r="D61" s="567" t="s">
        <v>2</v>
      </c>
      <c r="E61" s="568" t="s">
        <v>9</v>
      </c>
      <c r="F61" s="569" t="s">
        <v>10</v>
      </c>
      <c r="G61" s="542" t="s">
        <v>51</v>
      </c>
      <c r="H61" s="543" t="s">
        <v>11</v>
      </c>
      <c r="I61" s="481"/>
      <c r="J61" s="481"/>
      <c r="K61" s="481"/>
      <c r="L61" s="478"/>
      <c r="M61" s="478"/>
      <c r="N61" s="478"/>
      <c r="O61" s="478"/>
      <c r="P61" s="478"/>
      <c r="Q61" s="478"/>
    </row>
    <row r="62" spans="1:17" ht="40" x14ac:dyDescent="0.85">
      <c r="A62" s="544"/>
      <c r="B62" s="570">
        <f>SUM(B63:B65)</f>
        <v>6</v>
      </c>
      <c r="C62" s="571" t="s">
        <v>12</v>
      </c>
      <c r="D62" s="572" t="s">
        <v>13</v>
      </c>
      <c r="E62" s="573" t="s">
        <v>14</v>
      </c>
      <c r="F62" s="574" t="s">
        <v>15</v>
      </c>
      <c r="G62" s="575" t="s">
        <v>54</v>
      </c>
      <c r="H62" s="576"/>
      <c r="I62" s="481"/>
      <c r="J62" s="481"/>
      <c r="K62" s="481"/>
      <c r="L62" s="478"/>
      <c r="M62" s="478"/>
      <c r="N62" s="478"/>
      <c r="O62" s="478"/>
      <c r="P62" s="478"/>
      <c r="Q62" s="478"/>
    </row>
    <row r="63" spans="1:17" x14ac:dyDescent="0.85">
      <c r="A63" s="551" t="s">
        <v>18</v>
      </c>
      <c r="B63" s="552">
        <v>3</v>
      </c>
      <c r="C63" s="577"/>
      <c r="D63" s="577">
        <v>2</v>
      </c>
      <c r="E63" s="577"/>
      <c r="F63" s="577"/>
      <c r="G63" s="578"/>
      <c r="H63" s="554">
        <f>IF(COUNTBLANK(C63:G63)=4,SUM(C63:F63)*B63,"veuillez entrer une valeur")</f>
        <v>6</v>
      </c>
      <c r="I63" s="481"/>
      <c r="J63" s="481"/>
      <c r="K63" s="481"/>
      <c r="L63" s="478"/>
      <c r="M63" s="478"/>
      <c r="N63" s="478"/>
      <c r="O63" s="478"/>
      <c r="P63" s="478"/>
      <c r="Q63" s="478"/>
    </row>
    <row r="64" spans="1:17" x14ac:dyDescent="0.85">
      <c r="A64" s="551" t="s">
        <v>42</v>
      </c>
      <c r="B64" s="552">
        <v>2</v>
      </c>
      <c r="C64" s="577"/>
      <c r="D64" s="577">
        <v>2</v>
      </c>
      <c r="E64" s="577"/>
      <c r="F64" s="577"/>
      <c r="G64" s="553"/>
      <c r="H64" s="554">
        <f>IF(COUNTBLANK(C64:G64)=4,SUM(C64:F64)*B64,"veuillez entrer une valeur")</f>
        <v>4</v>
      </c>
      <c r="I64" s="481"/>
      <c r="J64" s="481"/>
      <c r="K64" s="481"/>
      <c r="L64" s="478"/>
      <c r="M64" s="478"/>
      <c r="N64" s="478"/>
      <c r="O64" s="478"/>
      <c r="P64" s="478"/>
      <c r="Q64" s="478"/>
    </row>
    <row r="65" spans="1:17" ht="40.5" thickBot="1" x14ac:dyDescent="0.9">
      <c r="A65" s="551" t="s">
        <v>19</v>
      </c>
      <c r="B65" s="552">
        <v>1</v>
      </c>
      <c r="C65" s="579"/>
      <c r="D65" s="579">
        <v>2</v>
      </c>
      <c r="E65" s="579"/>
      <c r="F65" s="579"/>
      <c r="G65" s="580"/>
      <c r="H65" s="558">
        <f>IF(COUNTBLANK(C65:G65)=4,SUM(C65:F65)*B65,"veuillez entrer une valeur")</f>
        <v>2</v>
      </c>
      <c r="I65" s="481"/>
      <c r="J65" s="481"/>
      <c r="K65" s="481"/>
      <c r="L65" s="478"/>
      <c r="M65" s="478"/>
      <c r="N65" s="478"/>
      <c r="O65" s="478"/>
      <c r="P65" s="478"/>
      <c r="Q65" s="478"/>
    </row>
    <row r="66" spans="1:17" ht="20.5" thickBot="1" x14ac:dyDescent="0.9">
      <c r="A66" s="559" t="s">
        <v>50</v>
      </c>
      <c r="B66" s="560">
        <f>3*B62-IF(G63="x",3*B63,0)-IF(G64="x",3*B64,0)-IF(G65="x",3*B65,0)</f>
        <v>18</v>
      </c>
      <c r="C66" s="561"/>
      <c r="D66" s="561"/>
      <c r="E66" s="581"/>
      <c r="F66" s="582" t="s">
        <v>25</v>
      </c>
      <c r="G66" s="563"/>
      <c r="H66" s="564">
        <f>SUM(H63:H65)</f>
        <v>12</v>
      </c>
      <c r="I66" s="481"/>
      <c r="J66" s="481"/>
      <c r="K66" s="481"/>
      <c r="L66" s="478"/>
      <c r="M66" s="478"/>
      <c r="N66" s="478"/>
      <c r="O66" s="478"/>
      <c r="P66" s="478"/>
      <c r="Q66" s="478"/>
    </row>
    <row r="67" spans="1:17" ht="20.5" thickBot="1" x14ac:dyDescent="0.9">
      <c r="A67" s="481"/>
      <c r="B67" s="481"/>
      <c r="C67" s="481"/>
      <c r="D67" s="481"/>
      <c r="E67" s="481"/>
      <c r="F67" s="481"/>
      <c r="G67" s="481"/>
      <c r="H67" s="481"/>
      <c r="I67" s="481"/>
      <c r="J67" s="481"/>
      <c r="K67" s="481"/>
      <c r="L67" s="478"/>
      <c r="M67" s="478"/>
      <c r="N67" s="478"/>
      <c r="O67" s="478"/>
      <c r="P67" s="478"/>
      <c r="Q67" s="478"/>
    </row>
    <row r="68" spans="1:17" x14ac:dyDescent="0.85">
      <c r="A68" s="537" t="s">
        <v>20</v>
      </c>
      <c r="B68" s="565" t="s">
        <v>56</v>
      </c>
      <c r="C68" s="566" t="s">
        <v>8</v>
      </c>
      <c r="D68" s="567" t="s">
        <v>2</v>
      </c>
      <c r="E68" s="568" t="s">
        <v>9</v>
      </c>
      <c r="F68" s="583" t="s">
        <v>10</v>
      </c>
      <c r="G68" s="542" t="s">
        <v>51</v>
      </c>
      <c r="H68" s="543" t="s">
        <v>11</v>
      </c>
      <c r="I68" s="481"/>
      <c r="J68" s="481"/>
      <c r="K68" s="481"/>
      <c r="L68" s="478"/>
      <c r="M68" s="478"/>
      <c r="N68" s="478"/>
      <c r="O68" s="478"/>
      <c r="P68" s="478"/>
      <c r="Q68" s="478"/>
    </row>
    <row r="69" spans="1:17" ht="40" x14ac:dyDescent="0.85">
      <c r="A69" s="544"/>
      <c r="B69" s="570">
        <f>SUM(B70:B72)</f>
        <v>4</v>
      </c>
      <c r="C69" s="571" t="s">
        <v>12</v>
      </c>
      <c r="D69" s="572" t="s">
        <v>13</v>
      </c>
      <c r="E69" s="573" t="s">
        <v>14</v>
      </c>
      <c r="F69" s="584" t="s">
        <v>15</v>
      </c>
      <c r="G69" s="575" t="s">
        <v>55</v>
      </c>
      <c r="H69" s="576"/>
      <c r="I69" s="481"/>
      <c r="J69" s="481"/>
      <c r="K69" s="481"/>
      <c r="L69" s="478"/>
      <c r="M69" s="478"/>
      <c r="N69" s="478"/>
      <c r="O69" s="478"/>
      <c r="P69" s="478"/>
      <c r="Q69" s="478"/>
    </row>
    <row r="70" spans="1:17" ht="60" x14ac:dyDescent="0.85">
      <c r="A70" s="551" t="s">
        <v>143</v>
      </c>
      <c r="B70" s="552">
        <v>2</v>
      </c>
      <c r="C70" s="577"/>
      <c r="D70" s="577">
        <v>2</v>
      </c>
      <c r="E70" s="577"/>
      <c r="F70" s="577"/>
      <c r="G70" s="578"/>
      <c r="H70" s="554">
        <f>IF(COUNTBLANK(C70:G70)=4,SUM(C70:F70)*B70,"veuillez entrer une valeur")</f>
        <v>4</v>
      </c>
      <c r="I70" s="481"/>
      <c r="J70" s="481"/>
      <c r="K70" s="481"/>
      <c r="L70" s="478"/>
      <c r="M70" s="478"/>
      <c r="N70" s="478"/>
      <c r="O70" s="478"/>
      <c r="P70" s="478"/>
      <c r="Q70" s="478"/>
    </row>
    <row r="71" spans="1:17" ht="80" x14ac:dyDescent="0.85">
      <c r="A71" s="551" t="s">
        <v>144</v>
      </c>
      <c r="B71" s="552">
        <v>1</v>
      </c>
      <c r="C71" s="577"/>
      <c r="D71" s="577">
        <v>2</v>
      </c>
      <c r="E71" s="577"/>
      <c r="F71" s="577"/>
      <c r="G71" s="553"/>
      <c r="H71" s="554">
        <f>IF(COUNTBLANK(C71:G71)=4,SUM(C71:F71)*B71,"veuillez entrer une valeur")</f>
        <v>2</v>
      </c>
      <c r="I71" s="481"/>
      <c r="J71" s="481"/>
      <c r="K71" s="481"/>
      <c r="L71" s="478"/>
      <c r="M71" s="478"/>
      <c r="N71" s="478"/>
      <c r="O71" s="478"/>
      <c r="P71" s="478"/>
      <c r="Q71" s="478"/>
    </row>
    <row r="72" spans="1:17" ht="100.5" thickBot="1" x14ac:dyDescent="0.9">
      <c r="A72" s="551" t="s">
        <v>145</v>
      </c>
      <c r="B72" s="552">
        <v>1</v>
      </c>
      <c r="C72" s="579"/>
      <c r="D72" s="579">
        <v>2</v>
      </c>
      <c r="E72" s="579"/>
      <c r="F72" s="579"/>
      <c r="G72" s="580"/>
      <c r="H72" s="558">
        <f>IF(COUNTBLANK(C72:G72)=4,SUM(C72:F72)*B72,"veuillez entrer une valeur")</f>
        <v>2</v>
      </c>
      <c r="I72" s="481"/>
      <c r="J72" s="481"/>
      <c r="K72" s="481"/>
      <c r="L72" s="478"/>
      <c r="M72" s="478"/>
      <c r="N72" s="478"/>
      <c r="O72" s="478"/>
      <c r="P72" s="478"/>
      <c r="Q72" s="478"/>
    </row>
    <row r="73" spans="1:17" ht="20.5" thickBot="1" x14ac:dyDescent="0.9">
      <c r="A73" s="559" t="s">
        <v>50</v>
      </c>
      <c r="B73" s="560">
        <f>3*B69-IF(G70="x",3*B70,0)-IF(G71="x",3*B71,0)-IF(G72="x",3*B72,0)</f>
        <v>12</v>
      </c>
      <c r="C73" s="561"/>
      <c r="D73" s="561"/>
      <c r="E73" s="581"/>
      <c r="F73" s="582" t="s">
        <v>25</v>
      </c>
      <c r="G73" s="563"/>
      <c r="H73" s="564">
        <f>SUM(H70:H72)</f>
        <v>8</v>
      </c>
      <c r="I73" s="481"/>
      <c r="J73" s="481"/>
      <c r="K73" s="481"/>
      <c r="L73" s="478"/>
      <c r="M73" s="478"/>
      <c r="N73" s="478"/>
      <c r="O73" s="478"/>
      <c r="P73" s="478"/>
      <c r="Q73" s="478"/>
    </row>
    <row r="74" spans="1:17" ht="20.5" thickBot="1" x14ac:dyDescent="0.9">
      <c r="A74" s="481"/>
      <c r="B74" s="481"/>
      <c r="C74" s="481"/>
      <c r="D74" s="481"/>
      <c r="E74" s="481"/>
      <c r="F74" s="481"/>
      <c r="G74" s="481"/>
      <c r="H74" s="481"/>
      <c r="I74" s="481"/>
      <c r="J74" s="481"/>
      <c r="K74" s="481"/>
      <c r="L74" s="478"/>
      <c r="M74" s="478"/>
      <c r="N74" s="478"/>
      <c r="O74" s="478"/>
      <c r="P74" s="478"/>
      <c r="Q74" s="478"/>
    </row>
    <row r="75" spans="1:17" x14ac:dyDescent="0.85">
      <c r="A75" s="585" t="s">
        <v>52</v>
      </c>
      <c r="B75" s="586">
        <f>SUM(B59+B66+B73)</f>
        <v>51</v>
      </c>
      <c r="C75" s="587">
        <f>SUM(H73+H66+H59)</f>
        <v>38</v>
      </c>
      <c r="D75" s="481"/>
      <c r="E75" s="481"/>
      <c r="F75" s="481"/>
      <c r="G75" s="481"/>
      <c r="H75" s="481"/>
      <c r="I75" s="481"/>
      <c r="J75" s="481"/>
      <c r="K75" s="481"/>
      <c r="L75" s="478"/>
      <c r="M75" s="478"/>
      <c r="N75" s="478"/>
      <c r="O75" s="478"/>
      <c r="P75" s="478"/>
      <c r="Q75" s="478"/>
    </row>
    <row r="76" spans="1:17" ht="20.5" thickBot="1" x14ac:dyDescent="0.9">
      <c r="A76" s="771" t="s">
        <v>60</v>
      </c>
      <c r="B76" s="772"/>
      <c r="C76" s="588">
        <f>(C75/B75)*20</f>
        <v>14.901960784313726</v>
      </c>
      <c r="D76" s="481"/>
      <c r="E76" s="481"/>
      <c r="F76" s="481"/>
      <c r="G76" s="481"/>
      <c r="H76" s="481"/>
      <c r="I76" s="481"/>
      <c r="J76" s="481"/>
      <c r="K76" s="481"/>
      <c r="L76" s="478"/>
      <c r="M76" s="478"/>
      <c r="N76" s="478"/>
      <c r="O76" s="478"/>
      <c r="P76" s="478"/>
      <c r="Q76" s="478"/>
    </row>
    <row r="77" spans="1:17" x14ac:dyDescent="0.85">
      <c r="A77" s="478"/>
      <c r="B77" s="532"/>
      <c r="C77" s="481"/>
      <c r="D77" s="481"/>
      <c r="E77" s="481"/>
      <c r="F77" s="481"/>
      <c r="G77" s="481"/>
      <c r="H77" s="481"/>
      <c r="I77" s="481"/>
      <c r="J77" s="481"/>
      <c r="K77" s="481"/>
      <c r="L77" s="478"/>
      <c r="M77" s="478"/>
      <c r="N77" s="478"/>
      <c r="O77" s="478"/>
      <c r="P77" s="478"/>
      <c r="Q77" s="478"/>
    </row>
    <row r="78" spans="1:17" x14ac:dyDescent="0.85">
      <c r="A78" s="478"/>
      <c r="B78" s="478"/>
      <c r="C78" s="478"/>
      <c r="D78" s="478"/>
      <c r="E78" s="478"/>
      <c r="F78" s="478"/>
      <c r="G78" s="478"/>
      <c r="H78" s="478"/>
      <c r="I78" s="478"/>
      <c r="J78" s="478"/>
      <c r="K78" s="478"/>
      <c r="L78" s="478"/>
      <c r="M78" s="478"/>
      <c r="N78" s="478"/>
      <c r="O78" s="478"/>
      <c r="P78" s="478"/>
      <c r="Q78" s="478"/>
    </row>
    <row r="79" spans="1:17" x14ac:dyDescent="0.85">
      <c r="A79" s="477" t="s">
        <v>63</v>
      </c>
      <c r="B79" s="481"/>
      <c r="C79" s="481"/>
      <c r="D79" s="481"/>
      <c r="E79" s="481"/>
      <c r="F79" s="481"/>
      <c r="G79" s="481"/>
      <c r="H79" s="481"/>
      <c r="I79" s="481"/>
      <c r="J79" s="481"/>
      <c r="K79" s="481"/>
      <c r="L79" s="478"/>
      <c r="M79" s="478"/>
      <c r="N79" s="478"/>
      <c r="O79" s="478"/>
      <c r="P79" s="478"/>
      <c r="Q79" s="478"/>
    </row>
    <row r="80" spans="1:17" ht="20.5" thickBot="1" x14ac:dyDescent="0.9">
      <c r="A80" s="481"/>
      <c r="B80" s="481"/>
      <c r="C80" s="481"/>
      <c r="D80" s="481"/>
      <c r="E80" s="481"/>
      <c r="F80" s="481"/>
      <c r="G80" s="481"/>
      <c r="H80" s="481"/>
      <c r="I80" s="481"/>
      <c r="J80" s="481"/>
      <c r="K80" s="481"/>
      <c r="L80" s="478"/>
      <c r="M80" s="478"/>
      <c r="N80" s="478"/>
      <c r="O80" s="478"/>
      <c r="P80" s="478"/>
      <c r="Q80" s="478"/>
    </row>
    <row r="81" spans="1:17" ht="20.5" thickBot="1" x14ac:dyDescent="0.9">
      <c r="A81" s="589"/>
      <c r="B81" s="773" t="s">
        <v>65</v>
      </c>
      <c r="C81" s="774"/>
      <c r="D81" s="775"/>
      <c r="E81" s="773" t="s">
        <v>67</v>
      </c>
      <c r="F81" s="774"/>
      <c r="G81" s="775"/>
      <c r="H81" s="773" t="s">
        <v>68</v>
      </c>
      <c r="I81" s="774"/>
      <c r="J81" s="775"/>
      <c r="K81" s="773" t="s">
        <v>69</v>
      </c>
      <c r="L81" s="774"/>
      <c r="M81" s="775"/>
      <c r="N81" s="773" t="s">
        <v>70</v>
      </c>
      <c r="O81" s="774"/>
      <c r="P81" s="775"/>
      <c r="Q81" s="478"/>
    </row>
    <row r="82" spans="1:17" x14ac:dyDescent="0.85">
      <c r="A82" s="590" t="s">
        <v>64</v>
      </c>
      <c r="B82" s="867">
        <v>43544</v>
      </c>
      <c r="C82" s="842"/>
      <c r="D82" s="843"/>
      <c r="E82" s="777">
        <f>DATE(YEAR(B83)+1,MONTH(B83),DAY(B83))</f>
        <v>44275</v>
      </c>
      <c r="F82" s="778"/>
      <c r="G82" s="752"/>
      <c r="H82" s="777">
        <f>DATE(YEAR(B83)+2,MONTH(B83),DAY(B83))</f>
        <v>44640</v>
      </c>
      <c r="I82" s="778"/>
      <c r="J82" s="752"/>
      <c r="K82" s="777">
        <f t="shared" ref="K82" si="0">DATE(YEAR(E83)+2,MONTH(E83),DAY(E83))</f>
        <v>45137</v>
      </c>
      <c r="L82" s="778"/>
      <c r="M82" s="752"/>
      <c r="N82" s="777">
        <f t="shared" ref="N82" si="1">DATE(YEAR(H83)+2,MONTH(H83),DAY(H83))</f>
        <v>45498</v>
      </c>
      <c r="O82" s="778"/>
      <c r="P82" s="752"/>
      <c r="Q82" s="478"/>
    </row>
    <row r="83" spans="1:17" x14ac:dyDescent="0.85">
      <c r="A83" s="591" t="s">
        <v>26</v>
      </c>
      <c r="B83" s="867">
        <v>43910</v>
      </c>
      <c r="C83" s="842"/>
      <c r="D83" s="843"/>
      <c r="E83" s="776">
        <v>44407</v>
      </c>
      <c r="F83" s="754"/>
      <c r="G83" s="755"/>
      <c r="H83" s="776">
        <v>44767</v>
      </c>
      <c r="I83" s="754"/>
      <c r="J83" s="755"/>
      <c r="K83" s="776">
        <v>45149</v>
      </c>
      <c r="L83" s="754"/>
      <c r="M83" s="755"/>
      <c r="N83" s="766"/>
      <c r="O83" s="754"/>
      <c r="P83" s="755"/>
      <c r="Q83" s="478"/>
    </row>
    <row r="84" spans="1:17" x14ac:dyDescent="0.85">
      <c r="A84" s="592" t="s">
        <v>27</v>
      </c>
      <c r="B84" s="844">
        <v>14.5</v>
      </c>
      <c r="C84" s="845"/>
      <c r="D84" s="846"/>
      <c r="E84" s="782">
        <v>14.9</v>
      </c>
      <c r="F84" s="783"/>
      <c r="G84" s="784"/>
      <c r="H84" s="782">
        <v>16.47</v>
      </c>
      <c r="I84" s="783"/>
      <c r="J84" s="784"/>
      <c r="K84" s="766">
        <f>C76</f>
        <v>14.901960784313726</v>
      </c>
      <c r="L84" s="754"/>
      <c r="M84" s="755"/>
      <c r="N84" s="766"/>
      <c r="O84" s="754"/>
      <c r="P84" s="755"/>
      <c r="Q84" s="478"/>
    </row>
    <row r="85" spans="1:17" ht="40" x14ac:dyDescent="0.85">
      <c r="A85" s="591" t="s">
        <v>43</v>
      </c>
      <c r="B85" s="766"/>
      <c r="C85" s="754"/>
      <c r="D85" s="755"/>
      <c r="E85" s="766"/>
      <c r="F85" s="754"/>
      <c r="G85" s="755"/>
      <c r="H85" s="864"/>
      <c r="I85" s="865"/>
      <c r="J85" s="866"/>
      <c r="K85" s="766"/>
      <c r="L85" s="754"/>
      <c r="M85" s="755"/>
      <c r="N85" s="766"/>
      <c r="O85" s="754"/>
      <c r="P85" s="755"/>
      <c r="Q85" s="478"/>
    </row>
    <row r="86" spans="1:17" x14ac:dyDescent="0.85">
      <c r="A86" s="593"/>
      <c r="B86" s="481"/>
      <c r="C86" s="481"/>
      <c r="D86" s="481"/>
      <c r="E86" s="481"/>
      <c r="F86" s="481"/>
      <c r="G86" s="481"/>
      <c r="H86" s="481"/>
      <c r="I86" s="481"/>
      <c r="J86" s="481"/>
      <c r="K86" s="481"/>
      <c r="L86" s="478"/>
      <c r="M86" s="478"/>
      <c r="N86" s="478"/>
      <c r="O86" s="478"/>
      <c r="P86" s="478"/>
      <c r="Q86" s="478"/>
    </row>
  </sheetData>
  <mergeCells count="57">
    <mergeCell ref="B3:H3"/>
    <mergeCell ref="B5:D5"/>
    <mergeCell ref="F5:H5"/>
    <mergeCell ref="A8:B8"/>
    <mergeCell ref="E8:H9"/>
    <mergeCell ref="A9:B9"/>
    <mergeCell ref="D12:E12"/>
    <mergeCell ref="G12:H12"/>
    <mergeCell ref="B13:H13"/>
    <mergeCell ref="B14:H14"/>
    <mergeCell ref="B17:D17"/>
    <mergeCell ref="F17:H17"/>
    <mergeCell ref="B18:D18"/>
    <mergeCell ref="F18:H18"/>
    <mergeCell ref="B19:D19"/>
    <mergeCell ref="F19:H19"/>
    <mergeCell ref="B20:D20"/>
    <mergeCell ref="F20:H20"/>
    <mergeCell ref="A25:C25"/>
    <mergeCell ref="D25:F25"/>
    <mergeCell ref="A26:C26"/>
    <mergeCell ref="D26:F26"/>
    <mergeCell ref="A27:C27"/>
    <mergeCell ref="D27:F27"/>
    <mergeCell ref="A28:C28"/>
    <mergeCell ref="D28:F28"/>
    <mergeCell ref="A29:C29"/>
    <mergeCell ref="D29:F29"/>
    <mergeCell ref="A30:C30"/>
    <mergeCell ref="D30:F30"/>
    <mergeCell ref="A43:H43"/>
    <mergeCell ref="A76:B76"/>
    <mergeCell ref="B81:D81"/>
    <mergeCell ref="E81:G81"/>
    <mergeCell ref="H81:J81"/>
    <mergeCell ref="N81:P81"/>
    <mergeCell ref="B82:D82"/>
    <mergeCell ref="E82:G82"/>
    <mergeCell ref="H82:J82"/>
    <mergeCell ref="K82:M82"/>
    <mergeCell ref="N82:P82"/>
    <mergeCell ref="K81:M81"/>
    <mergeCell ref="B84:D84"/>
    <mergeCell ref="E84:G84"/>
    <mergeCell ref="H84:J84"/>
    <mergeCell ref="K84:M84"/>
    <mergeCell ref="N84:P84"/>
    <mergeCell ref="B83:D83"/>
    <mergeCell ref="E83:G83"/>
    <mergeCell ref="H83:J83"/>
    <mergeCell ref="K83:M83"/>
    <mergeCell ref="N83:P83"/>
    <mergeCell ref="B85:D85"/>
    <mergeCell ref="E85:G85"/>
    <mergeCell ref="H85:J85"/>
    <mergeCell ref="K85:M85"/>
    <mergeCell ref="N85:P85"/>
  </mergeCells>
  <conditionalFormatting sqref="H57:H58 H63:H65 H70:H72">
    <cfRule type="cellIs" dxfId="86" priority="5" operator="equal">
      <formula>"veuillez entrer une valeur"</formula>
    </cfRule>
  </conditionalFormatting>
  <dataValidations count="1">
    <dataValidation type="list" allowBlank="1" showInputMessage="1" showErrorMessage="1" sqref="B6:D6" xr:uid="{00000000-0002-0000-0900-000000000000}">
      <formula1>"Fournisseur,Prestataire de Service"</formula1>
    </dataValidation>
  </dataValidations>
  <hyperlinks>
    <hyperlink ref="F20" r:id="rId1" xr:uid="{00000000-0004-0000-09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2:Q87"/>
  <sheetViews>
    <sheetView topLeftCell="A74" zoomScale="60" zoomScaleNormal="60" zoomScalePageLayoutView="27" workbookViewId="0">
      <selection activeCell="E80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294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44410</v>
      </c>
      <c r="D6" s="856"/>
      <c r="E6" s="857"/>
      <c r="F6" s="129" t="s">
        <v>71</v>
      </c>
      <c r="G6" s="855">
        <v>44410</v>
      </c>
      <c r="H6" s="856"/>
      <c r="I6" s="85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 t="s">
        <v>73</v>
      </c>
      <c r="E9" s="138"/>
      <c r="F9" s="833" t="s">
        <v>295</v>
      </c>
      <c r="G9" s="834"/>
      <c r="H9" s="834"/>
      <c r="I9" s="835"/>
      <c r="J9" s="141"/>
    </row>
    <row r="10" spans="2:10" ht="28" thickBot="1" x14ac:dyDescent="0.4">
      <c r="B10" s="839" t="s">
        <v>30</v>
      </c>
      <c r="C10" s="840"/>
      <c r="D10" s="143"/>
      <c r="E10" s="138"/>
      <c r="F10" s="836"/>
      <c r="G10" s="837"/>
      <c r="H10" s="837"/>
      <c r="I10" s="83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/>
      <c r="D13" s="136" t="s">
        <v>32</v>
      </c>
      <c r="E13" s="819" t="s">
        <v>296</v>
      </c>
      <c r="F13" s="820"/>
      <c r="G13" s="136" t="s">
        <v>33</v>
      </c>
      <c r="H13" s="819" t="s">
        <v>297</v>
      </c>
      <c r="I13" s="803"/>
      <c r="J13" s="128"/>
    </row>
    <row r="14" spans="2:10" ht="27.5" x14ac:dyDescent="0.35">
      <c r="B14" s="148" t="s">
        <v>34</v>
      </c>
      <c r="C14" s="821" t="s">
        <v>298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860"/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152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299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259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>
        <v>774508296</v>
      </c>
      <c r="D20" s="813"/>
      <c r="E20" s="814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648" t="s">
        <v>300</v>
      </c>
      <c r="D21" s="852"/>
      <c r="E21" s="853"/>
      <c r="F21" s="159" t="s">
        <v>40</v>
      </c>
      <c r="G21" s="648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>
        <v>3</v>
      </c>
      <c r="E58" s="205"/>
      <c r="F58" s="205"/>
      <c r="G58" s="205"/>
      <c r="H58" s="205"/>
      <c r="I58" s="206">
        <f>IF(COUNTBLANK(D58:H58)=4,SUM(D58:G58)*C58,"veuillez entrer une valeur")</f>
        <v>12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/>
      <c r="E59" s="209">
        <v>2</v>
      </c>
      <c r="F59" s="209"/>
      <c r="G59" s="209"/>
      <c r="H59" s="209"/>
      <c r="I59" s="210">
        <f>IF(COUNTBLANK(D59:H59)=4,SUM(D59:G59)*C59,"veuillez entrer une valeur")</f>
        <v>6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18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>
        <v>3</v>
      </c>
      <c r="E64" s="229"/>
      <c r="F64" s="229"/>
      <c r="G64" s="229"/>
      <c r="H64" s="230"/>
      <c r="I64" s="206">
        <f>IF(COUNTBLANK(D64:H64)=4,SUM(D64:G64)*C64,"veuillez entrer une valeur")</f>
        <v>9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/>
      <c r="E65" s="229">
        <v>2</v>
      </c>
      <c r="F65" s="229"/>
      <c r="G65" s="229"/>
      <c r="H65" s="205"/>
      <c r="I65" s="206">
        <f>IF(COUNTBLANK(D65:H65)=4,SUM(D65:G65)*C65,"veuillez entrer une valeur")</f>
        <v>4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/>
      <c r="E66" s="231">
        <v>2</v>
      </c>
      <c r="F66" s="231"/>
      <c r="G66" s="231"/>
      <c r="H66" s="232"/>
      <c r="I66" s="210">
        <f>IF(COUNTBLANK(D66:H66)=4,SUM(D66:G66)*C66,"veuillez entrer une valeur")</f>
        <v>2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15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/>
      <c r="E71" s="229">
        <v>2</v>
      </c>
      <c r="F71" s="229"/>
      <c r="G71" s="229"/>
      <c r="H71" s="230"/>
      <c r="I71" s="206">
        <f>IF(COUNTBLANK(D71:H71)=4,SUM(D71:G71)*C71,"veuillez entrer une valeur")</f>
        <v>4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/>
      <c r="E72" s="229">
        <v>2</v>
      </c>
      <c r="F72" s="229"/>
      <c r="G72" s="229"/>
      <c r="H72" s="205"/>
      <c r="I72" s="206">
        <f>IF(COUNTBLANK(D72:H72)=4,SUM(D72:G72)*C72,"veuillez entrer une valeur")</f>
        <v>2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/>
      <c r="E73" s="231">
        <v>2</v>
      </c>
      <c r="F73" s="231"/>
      <c r="G73" s="231"/>
      <c r="H73" s="232"/>
      <c r="I73" s="210">
        <f>IF(COUNTBLANK(D73:H73)=4,SUM(D73:G73)*C73,"veuillez entrer une valeur")</f>
        <v>2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8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41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16.078431372549019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17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17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</row>
    <row r="83" spans="2:17" ht="43.15" customHeight="1" x14ac:dyDescent="0.35">
      <c r="B83" s="242" t="s">
        <v>64</v>
      </c>
      <c r="C83" s="788">
        <v>44772</v>
      </c>
      <c r="D83" s="786"/>
      <c r="E83" s="787"/>
      <c r="F83" s="801">
        <f>DATE(YEAR(C84)+1,MONTH(C84),DAY(C84))</f>
        <v>45132</v>
      </c>
      <c r="G83" s="802"/>
      <c r="H83" s="803"/>
      <c r="I83" s="801">
        <f>DATE(YEAR(C84)+2,MONTH(C84),DAY(C84))</f>
        <v>45498</v>
      </c>
      <c r="J83" s="802"/>
      <c r="K83" s="803"/>
      <c r="L83" s="801">
        <f>DATE(YEAR(C84)+3,MONTH(C84),DAY(C84))</f>
        <v>45863</v>
      </c>
      <c r="M83" s="802"/>
      <c r="N83" s="803"/>
      <c r="O83" s="801">
        <f>DATE(YEAR(C84)+4,MONTH(C84),DAY(C84))</f>
        <v>46228</v>
      </c>
      <c r="P83" s="802"/>
      <c r="Q83" s="803"/>
    </row>
    <row r="84" spans="2:17" ht="27.5" x14ac:dyDescent="0.35">
      <c r="B84" s="243" t="s">
        <v>26</v>
      </c>
      <c r="C84" s="788">
        <v>44767</v>
      </c>
      <c r="D84" s="786"/>
      <c r="E84" s="787"/>
      <c r="F84" s="788"/>
      <c r="G84" s="786"/>
      <c r="H84" s="787"/>
      <c r="I84" s="788"/>
      <c r="J84" s="786"/>
      <c r="K84" s="787"/>
      <c r="L84" s="788"/>
      <c r="M84" s="786"/>
      <c r="N84" s="787"/>
      <c r="O84" s="785"/>
      <c r="P84" s="786"/>
      <c r="Q84" s="787"/>
    </row>
    <row r="85" spans="2:17" ht="27.5" x14ac:dyDescent="0.35">
      <c r="B85" s="244" t="s">
        <v>27</v>
      </c>
      <c r="C85" s="789">
        <f>D77</f>
        <v>16.078431372549019</v>
      </c>
      <c r="D85" s="790"/>
      <c r="E85" s="791"/>
      <c r="F85" s="785"/>
      <c r="G85" s="786"/>
      <c r="H85" s="787"/>
      <c r="I85" s="785"/>
      <c r="J85" s="786"/>
      <c r="K85" s="787"/>
      <c r="L85" s="785"/>
      <c r="M85" s="786"/>
      <c r="N85" s="787"/>
      <c r="O85" s="785"/>
      <c r="P85" s="786"/>
      <c r="Q85" s="787"/>
    </row>
    <row r="86" spans="2:17" ht="78" customHeight="1" x14ac:dyDescent="0.35">
      <c r="B86" s="243" t="s">
        <v>43</v>
      </c>
      <c r="C86" s="785"/>
      <c r="D86" s="786"/>
      <c r="E86" s="787"/>
      <c r="F86" s="785" t="s">
        <v>419</v>
      </c>
      <c r="G86" s="786"/>
      <c r="H86" s="787"/>
      <c r="I86" s="785"/>
      <c r="J86" s="786"/>
      <c r="K86" s="787"/>
      <c r="L86" s="785"/>
      <c r="M86" s="786"/>
      <c r="N86" s="787"/>
      <c r="O86" s="785"/>
      <c r="P86" s="786"/>
      <c r="Q86" s="787"/>
    </row>
    <row r="87" spans="2:17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C83:E83">
    <cfRule type="cellIs" dxfId="85" priority="2" operator="equal">
      <formula>"veuillez saisir ici une date"</formula>
    </cfRule>
  </conditionalFormatting>
  <conditionalFormatting sqref="I58:I59 I64:I66 I71:I73">
    <cfRule type="cellIs" dxfId="84" priority="7" operator="equal">
      <formula>"veuillez entrer une valeur"</formula>
    </cfRule>
  </conditionalFormatting>
  <dataValidations count="1">
    <dataValidation type="list" allowBlank="1" showInputMessage="1" showErrorMessage="1" sqref="C7:E7" xr:uid="{00000000-0002-0000-0A00-000000000000}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2:Q87"/>
  <sheetViews>
    <sheetView topLeftCell="A74" zoomScale="60" zoomScaleNormal="60" zoomScalePageLayoutView="27" workbookViewId="0">
      <selection activeCell="F76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301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44085</v>
      </c>
      <c r="D6" s="826"/>
      <c r="E6" s="827"/>
      <c r="F6" s="129" t="s">
        <v>71</v>
      </c>
      <c r="G6" s="855">
        <v>44007</v>
      </c>
      <c r="H6" s="826"/>
      <c r="I6" s="82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/>
      <c r="E9" s="138"/>
      <c r="F9" s="833" t="s">
        <v>333</v>
      </c>
      <c r="G9" s="834"/>
      <c r="H9" s="834"/>
      <c r="I9" s="835"/>
      <c r="J9" s="141"/>
    </row>
    <row r="10" spans="2:10" ht="28" thickBot="1" x14ac:dyDescent="0.4">
      <c r="B10" s="839" t="s">
        <v>30</v>
      </c>
      <c r="C10" s="840"/>
      <c r="D10" s="143" t="s">
        <v>78</v>
      </c>
      <c r="E10" s="138"/>
      <c r="F10" s="836"/>
      <c r="G10" s="837"/>
      <c r="H10" s="837"/>
      <c r="I10" s="83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/>
      <c r="D13" s="136" t="s">
        <v>32</v>
      </c>
      <c r="E13" s="819"/>
      <c r="F13" s="820"/>
      <c r="G13" s="136" t="s">
        <v>33</v>
      </c>
      <c r="H13" s="819"/>
      <c r="I13" s="803"/>
      <c r="J13" s="128"/>
    </row>
    <row r="14" spans="2:10" ht="27.5" x14ac:dyDescent="0.35">
      <c r="B14" s="148" t="s">
        <v>34</v>
      </c>
      <c r="C14" s="821"/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860"/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152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331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108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 t="s">
        <v>332</v>
      </c>
      <c r="D20" s="813"/>
      <c r="E20" s="814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703"/>
      <c r="D21" s="684"/>
      <c r="E21" s="685"/>
      <c r="F21" s="159" t="s">
        <v>40</v>
      </c>
      <c r="G21" s="648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>
        <v>3</v>
      </c>
      <c r="E58" s="205"/>
      <c r="F58" s="205"/>
      <c r="G58" s="205"/>
      <c r="H58" s="205"/>
      <c r="I58" s="206">
        <f>IF(COUNTBLANK(D58:H58)=4,SUM(D58:G58)*C58,"veuillez entrer une valeur")</f>
        <v>12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/>
      <c r="E59" s="209">
        <v>2</v>
      </c>
      <c r="F59" s="209"/>
      <c r="G59" s="209"/>
      <c r="H59" s="209"/>
      <c r="I59" s="210">
        <f>IF(COUNTBLANK(D59:H59)=4,SUM(D59:G59)*C59,"veuillez entrer une valeur")</f>
        <v>6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18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>
        <v>3</v>
      </c>
      <c r="E64" s="229"/>
      <c r="F64" s="229"/>
      <c r="G64" s="229"/>
      <c r="H64" s="230"/>
      <c r="I64" s="206">
        <f>IF(COUNTBLANK(D64:H64)=4,SUM(D64:G64)*C64,"veuillez entrer une valeur")</f>
        <v>9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/>
      <c r="E65" s="229">
        <v>2</v>
      </c>
      <c r="F65" s="229"/>
      <c r="G65" s="229"/>
      <c r="H65" s="205"/>
      <c r="I65" s="206">
        <f>IF(COUNTBLANK(D65:H65)=4,SUM(D65:G65)*C65,"veuillez entrer une valeur")</f>
        <v>4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/>
      <c r="E66" s="231">
        <v>2</v>
      </c>
      <c r="F66" s="231"/>
      <c r="G66" s="231"/>
      <c r="H66" s="232"/>
      <c r="I66" s="210">
        <f>IF(COUNTBLANK(D66:H66)=4,SUM(D66:G66)*C66,"veuillez entrer une valeur")</f>
        <v>2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15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>
        <v>3</v>
      </c>
      <c r="E71" s="229"/>
      <c r="F71" s="229"/>
      <c r="G71" s="229"/>
      <c r="H71" s="230"/>
      <c r="I71" s="206">
        <f>IF(COUNTBLANK(D71:H71)=4,SUM(D71:G71)*C71,"veuillez entrer une valeur")</f>
        <v>6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/>
      <c r="E72" s="229">
        <v>2</v>
      </c>
      <c r="F72" s="229"/>
      <c r="G72" s="229"/>
      <c r="H72" s="205"/>
      <c r="I72" s="206">
        <f>IF(COUNTBLANK(D72:H72)=4,SUM(D72:G72)*C72,"veuillez entrer une valeur")</f>
        <v>2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/>
      <c r="E73" s="231">
        <v>2</v>
      </c>
      <c r="F73" s="231"/>
      <c r="G73" s="231"/>
      <c r="H73" s="232"/>
      <c r="I73" s="210">
        <f>IF(COUNTBLANK(D73:H73)=4,SUM(D73:G73)*C73,"veuillez entrer une valeur")</f>
        <v>2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10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43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16.862745098039216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17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17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</row>
    <row r="83" spans="2:17" ht="43.15" customHeight="1" thickBot="1" x14ac:dyDescent="0.4">
      <c r="B83" s="242" t="s">
        <v>64</v>
      </c>
      <c r="C83" s="855">
        <v>44007</v>
      </c>
      <c r="D83" s="826"/>
      <c r="E83" s="827"/>
      <c r="F83" s="801">
        <f>DATE(YEAR(C84)+1,MONTH(C84),DAY(C84))</f>
        <v>44772</v>
      </c>
      <c r="G83" s="802"/>
      <c r="H83" s="803"/>
      <c r="I83" s="801">
        <f>DATE(YEAR(C84)+2,MONTH(C84),DAY(C84))</f>
        <v>45137</v>
      </c>
      <c r="J83" s="802"/>
      <c r="K83" s="803"/>
      <c r="L83" s="801">
        <f>DATE(YEAR(C84)+3,MONTH(C84),DAY(C84))</f>
        <v>45503</v>
      </c>
      <c r="M83" s="802"/>
      <c r="N83" s="803"/>
      <c r="O83" s="801">
        <f>DATE(YEAR(C84)+4,MONTH(C84),DAY(C84))</f>
        <v>45868</v>
      </c>
      <c r="P83" s="802"/>
      <c r="Q83" s="803"/>
    </row>
    <row r="84" spans="2:17" ht="27.5" x14ac:dyDescent="0.35">
      <c r="B84" s="243" t="s">
        <v>26</v>
      </c>
      <c r="C84" s="788">
        <v>44407</v>
      </c>
      <c r="D84" s="786"/>
      <c r="E84" s="787"/>
      <c r="F84" s="788">
        <v>44767</v>
      </c>
      <c r="G84" s="786"/>
      <c r="H84" s="787"/>
      <c r="I84" s="788"/>
      <c r="J84" s="786"/>
      <c r="K84" s="787"/>
      <c r="L84" s="788"/>
      <c r="M84" s="786"/>
      <c r="N84" s="787"/>
      <c r="O84" s="785"/>
      <c r="P84" s="786"/>
      <c r="Q84" s="787"/>
    </row>
    <row r="85" spans="2:17" ht="27.5" x14ac:dyDescent="0.35">
      <c r="B85" s="244" t="s">
        <v>27</v>
      </c>
      <c r="C85" s="789">
        <v>15.69</v>
      </c>
      <c r="D85" s="790"/>
      <c r="E85" s="791"/>
      <c r="F85" s="792">
        <f>D77</f>
        <v>16.862745098039216</v>
      </c>
      <c r="G85" s="793"/>
      <c r="H85" s="794"/>
      <c r="I85" s="785"/>
      <c r="J85" s="786"/>
      <c r="K85" s="787"/>
      <c r="L85" s="785"/>
      <c r="M85" s="786"/>
      <c r="N85" s="787"/>
      <c r="O85" s="785"/>
      <c r="P85" s="786"/>
      <c r="Q85" s="787"/>
    </row>
    <row r="86" spans="2:17" ht="78" customHeight="1" x14ac:dyDescent="0.35">
      <c r="B86" s="243" t="s">
        <v>43</v>
      </c>
      <c r="C86" s="785" t="s">
        <v>302</v>
      </c>
      <c r="D86" s="786"/>
      <c r="E86" s="787"/>
      <c r="F86" s="785"/>
      <c r="G86" s="786"/>
      <c r="H86" s="787"/>
      <c r="I86" s="785" t="s">
        <v>416</v>
      </c>
      <c r="J86" s="786"/>
      <c r="K86" s="787"/>
      <c r="L86" s="785"/>
      <c r="M86" s="786"/>
      <c r="N86" s="787"/>
      <c r="O86" s="785"/>
      <c r="P86" s="786"/>
      <c r="Q86" s="787"/>
    </row>
    <row r="87" spans="2:17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C6:E6">
    <cfRule type="cellIs" dxfId="83" priority="1" operator="equal">
      <formula>"Veuillez saisir ici une date"</formula>
    </cfRule>
  </conditionalFormatting>
  <conditionalFormatting sqref="C83:E83">
    <cfRule type="cellIs" dxfId="82" priority="2" operator="equal">
      <formula>"Veuillez saisir ici une date"</formula>
    </cfRule>
  </conditionalFormatting>
  <conditionalFormatting sqref="C84:E84">
    <cfRule type="cellIs" dxfId="81" priority="5" operator="equal">
      <formula>"veuillez saisir ici une date"</formula>
    </cfRule>
  </conditionalFormatting>
  <conditionalFormatting sqref="G6:I6">
    <cfRule type="cellIs" dxfId="80" priority="4" operator="equal">
      <formula>"Veuillez saisir ici une date"</formula>
    </cfRule>
  </conditionalFormatting>
  <conditionalFormatting sqref="I58:I59 I64:I66 I71:I73">
    <cfRule type="cellIs" dxfId="79" priority="8" operator="equal">
      <formula>"veuillez entrer une valeur"</formula>
    </cfRule>
  </conditionalFormatting>
  <dataValidations count="1">
    <dataValidation type="list" allowBlank="1" showInputMessage="1" showErrorMessage="1" sqref="C7:E7" xr:uid="{00000000-0002-0000-0B00-000000000000}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B2:Q87"/>
  <sheetViews>
    <sheetView topLeftCell="A74" zoomScale="60" zoomScaleNormal="60" zoomScalePageLayoutView="27" workbookViewId="0">
      <selection activeCell="F77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183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43458</v>
      </c>
      <c r="D6" s="856"/>
      <c r="E6" s="857"/>
      <c r="F6" s="129" t="s">
        <v>71</v>
      </c>
      <c r="G6" s="855">
        <v>43458</v>
      </c>
      <c r="H6" s="826"/>
      <c r="I6" s="82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/>
      <c r="E9" s="138"/>
      <c r="F9" s="858" t="s">
        <v>184</v>
      </c>
      <c r="G9" s="823"/>
      <c r="H9" s="823"/>
      <c r="I9" s="824"/>
      <c r="J9" s="141"/>
    </row>
    <row r="10" spans="2:10" ht="28" thickBot="1" x14ac:dyDescent="0.4">
      <c r="B10" s="839" t="s">
        <v>30</v>
      </c>
      <c r="C10" s="840"/>
      <c r="D10" s="143" t="s">
        <v>78</v>
      </c>
      <c r="E10" s="138"/>
      <c r="F10" s="859"/>
      <c r="G10" s="817"/>
      <c r="H10" s="817"/>
      <c r="I10" s="81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 t="s">
        <v>84</v>
      </c>
      <c r="D13" s="136" t="s">
        <v>32</v>
      </c>
      <c r="E13" s="819" t="s">
        <v>185</v>
      </c>
      <c r="F13" s="820"/>
      <c r="G13" s="136" t="s">
        <v>33</v>
      </c>
      <c r="H13" s="819" t="s">
        <v>186</v>
      </c>
      <c r="I13" s="803"/>
      <c r="J13" s="128"/>
    </row>
    <row r="14" spans="2:10" ht="27.5" x14ac:dyDescent="0.35">
      <c r="B14" s="148" t="s">
        <v>34</v>
      </c>
      <c r="C14" s="821" t="s">
        <v>187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860"/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476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188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189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>
        <v>775596581</v>
      </c>
      <c r="D20" s="813"/>
      <c r="E20" s="814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648" t="s">
        <v>190</v>
      </c>
      <c r="D21" s="817"/>
      <c r="E21" s="818"/>
      <c r="F21" s="159" t="s">
        <v>40</v>
      </c>
      <c r="G21" s="816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/>
      <c r="E58" s="205" t="s">
        <v>222</v>
      </c>
      <c r="F58" s="205"/>
      <c r="G58" s="205"/>
      <c r="H58" s="205"/>
      <c r="I58" s="206">
        <f>IF(COUNTBLANK(D58:H58)=4,SUM(D58:G58)*C58,"veuillez entrer une valeur")</f>
        <v>0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 t="s">
        <v>222</v>
      </c>
      <c r="E59" s="209"/>
      <c r="F59" s="209"/>
      <c r="G59" s="209"/>
      <c r="H59" s="209"/>
      <c r="I59" s="210">
        <f>IF(COUNTBLANK(D59:H59)=4,SUM(D59:G59)*C59,"veuillez entrer une valeur")</f>
        <v>0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0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/>
      <c r="E64" s="229" t="s">
        <v>222</v>
      </c>
      <c r="F64" s="229"/>
      <c r="G64" s="229"/>
      <c r="H64" s="230"/>
      <c r="I64" s="206">
        <f>IF(COUNTBLANK(D64:H64)=4,SUM(D64:G64)*C64,"veuillez entrer une valeur")</f>
        <v>0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 t="s">
        <v>222</v>
      </c>
      <c r="E65" s="229"/>
      <c r="F65" s="229"/>
      <c r="G65" s="229"/>
      <c r="H65" s="205"/>
      <c r="I65" s="206">
        <f>IF(COUNTBLANK(D65:H65)=4,SUM(D65:G65)*C65,"veuillez entrer une valeur")</f>
        <v>0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/>
      <c r="E66" s="231" t="s">
        <v>222</v>
      </c>
      <c r="F66" s="231"/>
      <c r="G66" s="231"/>
      <c r="H66" s="232"/>
      <c r="I66" s="210">
        <f>IF(COUNTBLANK(D66:H66)=4,SUM(D66:G66)*C66,"veuillez entrer une valeur")</f>
        <v>0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0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/>
      <c r="E71" s="229" t="s">
        <v>222</v>
      </c>
      <c r="F71" s="229"/>
      <c r="G71" s="229"/>
      <c r="H71" s="230"/>
      <c r="I71" s="206">
        <f>IF(COUNTBLANK(D71:H71)=4,SUM(D71:G71)*C71,"veuillez entrer une valeur")</f>
        <v>0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/>
      <c r="E72" s="229" t="s">
        <v>222</v>
      </c>
      <c r="F72" s="229"/>
      <c r="G72" s="229"/>
      <c r="H72" s="205"/>
      <c r="I72" s="206">
        <f>IF(COUNTBLANK(D72:H72)=4,SUM(D72:G72)*C72,"veuillez entrer une valeur")</f>
        <v>0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/>
      <c r="E73" s="231" t="s">
        <v>222</v>
      </c>
      <c r="F73" s="231"/>
      <c r="G73" s="231"/>
      <c r="H73" s="232"/>
      <c r="I73" s="210">
        <f>IF(COUNTBLANK(D73:H73)=4,SUM(D73:G73)*C73,"veuillez entrer une valeur")</f>
        <v>0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0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0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 t="s">
        <v>222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17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17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</row>
    <row r="83" spans="2:17" ht="43.15" customHeight="1" x14ac:dyDescent="0.35">
      <c r="B83" s="242" t="s">
        <v>64</v>
      </c>
      <c r="C83" s="798">
        <v>44407</v>
      </c>
      <c r="D83" s="799"/>
      <c r="E83" s="800"/>
      <c r="F83" s="801">
        <f>DATE(YEAR(C84)+1,MONTH(C84),DAY(C84))</f>
        <v>44772</v>
      </c>
      <c r="G83" s="802"/>
      <c r="H83" s="803"/>
      <c r="I83" s="801">
        <f>DATE(YEAR(C84)+2,MONTH(C84),DAY(C84))</f>
        <v>45137</v>
      </c>
      <c r="J83" s="802"/>
      <c r="K83" s="803"/>
      <c r="L83" s="801">
        <f>DATE(YEAR(C84)+3,MONTH(C84),DAY(C84))</f>
        <v>45503</v>
      </c>
      <c r="M83" s="802"/>
      <c r="N83" s="803"/>
      <c r="O83" s="801">
        <f>DATE(YEAR(C84)+4,MONTH(C84),DAY(C84))</f>
        <v>45868</v>
      </c>
      <c r="P83" s="802"/>
      <c r="Q83" s="803"/>
    </row>
    <row r="84" spans="2:17" ht="27.5" x14ac:dyDescent="0.35">
      <c r="B84" s="243" t="s">
        <v>26</v>
      </c>
      <c r="C84" s="788">
        <v>44407</v>
      </c>
      <c r="D84" s="786"/>
      <c r="E84" s="787"/>
      <c r="F84" s="788">
        <v>44773</v>
      </c>
      <c r="G84" s="786"/>
      <c r="H84" s="787"/>
      <c r="I84" s="785"/>
      <c r="J84" s="786"/>
      <c r="K84" s="787"/>
      <c r="L84" s="785"/>
      <c r="M84" s="786"/>
      <c r="N84" s="787"/>
      <c r="O84" s="785"/>
      <c r="P84" s="786"/>
      <c r="Q84" s="787"/>
    </row>
    <row r="85" spans="2:17" ht="27.5" x14ac:dyDescent="0.35">
      <c r="B85" s="244" t="s">
        <v>27</v>
      </c>
      <c r="C85" s="872" t="str">
        <f>D77</f>
        <v>-</v>
      </c>
      <c r="D85" s="873"/>
      <c r="E85" s="874"/>
      <c r="F85" s="872"/>
      <c r="G85" s="873"/>
      <c r="H85" s="874"/>
      <c r="I85" s="785"/>
      <c r="J85" s="786"/>
      <c r="K85" s="787"/>
      <c r="L85" s="785"/>
      <c r="M85" s="786"/>
      <c r="N85" s="787"/>
      <c r="O85" s="785"/>
      <c r="P85" s="786"/>
      <c r="Q85" s="787"/>
    </row>
    <row r="86" spans="2:17" ht="78" customHeight="1" x14ac:dyDescent="0.35">
      <c r="B86" s="243" t="s">
        <v>43</v>
      </c>
      <c r="C86" s="861" t="s">
        <v>356</v>
      </c>
      <c r="D86" s="862"/>
      <c r="E86" s="863"/>
      <c r="F86" s="861" t="s">
        <v>408</v>
      </c>
      <c r="G86" s="862"/>
      <c r="H86" s="863"/>
      <c r="I86" s="785" t="s">
        <v>419</v>
      </c>
      <c r="J86" s="786"/>
      <c r="K86" s="787"/>
      <c r="L86" s="785"/>
      <c r="M86" s="786"/>
      <c r="N86" s="787"/>
      <c r="O86" s="785"/>
      <c r="P86" s="786"/>
      <c r="Q86" s="787"/>
    </row>
    <row r="87" spans="2:17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57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</mergeCells>
  <conditionalFormatting sqref="C84:H84">
    <cfRule type="cellIs" dxfId="78" priority="2" operator="equal">
      <formula>"veuillez saisir ici une date"</formula>
    </cfRule>
  </conditionalFormatting>
  <conditionalFormatting sqref="G6:I6">
    <cfRule type="cellIs" dxfId="77" priority="1" operator="equal">
      <formula>"Veuillez saisir ici une date"</formula>
    </cfRule>
  </conditionalFormatting>
  <conditionalFormatting sqref="I58:I59 I64:I66 I71:I73">
    <cfRule type="cellIs" dxfId="76" priority="5" operator="equal">
      <formula>"veuillez entrer une valeur"</formula>
    </cfRule>
  </conditionalFormatting>
  <dataValidations count="1">
    <dataValidation type="list" allowBlank="1" showInputMessage="1" showErrorMessage="1" sqref="C7:E7" xr:uid="{00000000-0002-0000-0C00-000000000000}">
      <formula1>"Fournisseur,Prestataire de Service"</formula1>
    </dataValidation>
  </dataValidations>
  <hyperlinks>
    <hyperlink ref="C21" r:id="rId1" xr:uid="{00000000-0004-0000-0C00-000000000000}"/>
  </hyperlinks>
  <pageMargins left="0.7" right="0.7" top="0.75" bottom="0.75" header="0.3" footer="0.3"/>
  <pageSetup paperSize="9" scale="50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2:Q87"/>
  <sheetViews>
    <sheetView topLeftCell="A74" zoomScale="60" zoomScaleNormal="60" zoomScalePageLayoutView="27" workbookViewId="0">
      <selection activeCell="F76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303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42781</v>
      </c>
      <c r="D6" s="856"/>
      <c r="E6" s="857"/>
      <c r="F6" s="129" t="s">
        <v>71</v>
      </c>
      <c r="G6" s="855">
        <v>42781</v>
      </c>
      <c r="H6" s="856"/>
      <c r="I6" s="85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 t="s">
        <v>78</v>
      </c>
      <c r="E9" s="138"/>
      <c r="F9" s="858" t="s">
        <v>308</v>
      </c>
      <c r="G9" s="823"/>
      <c r="H9" s="823"/>
      <c r="I9" s="824"/>
      <c r="J9" s="141"/>
    </row>
    <row r="10" spans="2:10" ht="28" thickBot="1" x14ac:dyDescent="0.4">
      <c r="B10" s="839" t="s">
        <v>30</v>
      </c>
      <c r="C10" s="840"/>
      <c r="D10" s="143"/>
      <c r="E10" s="138"/>
      <c r="F10" s="859"/>
      <c r="G10" s="817"/>
      <c r="H10" s="817"/>
      <c r="I10" s="81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 t="s">
        <v>84</v>
      </c>
      <c r="D13" s="136" t="s">
        <v>32</v>
      </c>
      <c r="E13" s="819">
        <v>5709780</v>
      </c>
      <c r="F13" s="820"/>
      <c r="G13" s="136" t="s">
        <v>33</v>
      </c>
      <c r="H13" s="819" t="s">
        <v>307</v>
      </c>
      <c r="I13" s="803"/>
      <c r="J13" s="128"/>
    </row>
    <row r="14" spans="2:10" ht="27.5" x14ac:dyDescent="0.35">
      <c r="B14" s="148" t="s">
        <v>34</v>
      </c>
      <c r="C14" s="821" t="s">
        <v>306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860"/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152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304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247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>
        <v>771420209</v>
      </c>
      <c r="D20" s="875"/>
      <c r="E20" s="876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877" t="s">
        <v>305</v>
      </c>
      <c r="D21" s="878"/>
      <c r="E21" s="879"/>
      <c r="F21" s="159" t="s">
        <v>40</v>
      </c>
      <c r="G21" s="816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/>
      <c r="E58" s="205">
        <v>2</v>
      </c>
      <c r="F58" s="205"/>
      <c r="G58" s="205"/>
      <c r="H58" s="205"/>
      <c r="I58" s="206">
        <f>IF(COUNTBLANK(D58:H58)=4,SUM(D58:G58)*C58,"veuillez entrer une valeur")</f>
        <v>8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/>
      <c r="E59" s="209">
        <v>2</v>
      </c>
      <c r="F59" s="209"/>
      <c r="G59" s="209"/>
      <c r="H59" s="209"/>
      <c r="I59" s="210">
        <f>IF(COUNTBLANK(D59:H59)=4,SUM(D59:G59)*C59,"veuillez entrer une valeur")</f>
        <v>6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14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/>
      <c r="E64" s="229"/>
      <c r="F64" s="229"/>
      <c r="G64" s="229"/>
      <c r="H64" s="230" t="s">
        <v>78</v>
      </c>
      <c r="I64" s="206">
        <f>IF(COUNTBLANK(D64:H64)=4,SUM(D64:G64)*C64,"veuillez entrer une valeur")</f>
        <v>0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>
        <v>3</v>
      </c>
      <c r="E65" s="229"/>
      <c r="F65" s="229"/>
      <c r="G65" s="229"/>
      <c r="H65" s="205"/>
      <c r="I65" s="206">
        <f>IF(COUNTBLANK(D65:H65)=4,SUM(D65:G65)*C65,"veuillez entrer une valeur")</f>
        <v>6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/>
      <c r="E66" s="231">
        <v>2</v>
      </c>
      <c r="F66" s="231"/>
      <c r="G66" s="231"/>
      <c r="H66" s="232"/>
      <c r="I66" s="210">
        <f>IF(COUNTBLANK(D66:H66)=4,SUM(D66:G66)*C66,"veuillez entrer une valeur")</f>
        <v>2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9</v>
      </c>
      <c r="D67" s="213"/>
      <c r="E67" s="213"/>
      <c r="F67" s="233"/>
      <c r="G67" s="234" t="s">
        <v>25</v>
      </c>
      <c r="H67" s="215"/>
      <c r="I67" s="216">
        <f>SUM(I64:I66)</f>
        <v>8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>
        <v>3</v>
      </c>
      <c r="E71" s="229"/>
      <c r="F71" s="229"/>
      <c r="G71" s="229"/>
      <c r="H71" s="230"/>
      <c r="I71" s="206">
        <f>IF(COUNTBLANK(D71:H71)=4,SUM(D71:G71)*C71,"veuillez entrer une valeur")</f>
        <v>6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/>
      <c r="E72" s="229"/>
      <c r="F72" s="229"/>
      <c r="G72" s="229"/>
      <c r="H72" s="205" t="s">
        <v>78</v>
      </c>
      <c r="I72" s="206">
        <f>IF(COUNTBLANK(D72:H72)=4,SUM(D72:G72)*C72,"veuillez entrer une valeur")</f>
        <v>0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>
        <v>3</v>
      </c>
      <c r="E73" s="231"/>
      <c r="F73" s="231"/>
      <c r="G73" s="231"/>
      <c r="H73" s="232"/>
      <c r="I73" s="210">
        <f>IF(COUNTBLANK(D73:H73)=4,SUM(D73:G73)*C73,"veuillez entrer une valeur")</f>
        <v>3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9</v>
      </c>
      <c r="D74" s="213"/>
      <c r="E74" s="213"/>
      <c r="F74" s="233"/>
      <c r="G74" s="234" t="s">
        <v>25</v>
      </c>
      <c r="H74" s="215"/>
      <c r="I74" s="216">
        <f>SUM(I71:I73)</f>
        <v>9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39</v>
      </c>
      <c r="D76" s="239">
        <f>SUM(I74+I67+I60)</f>
        <v>31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15.897435897435896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17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17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</row>
    <row r="83" spans="2:17" ht="43.15" customHeight="1" x14ac:dyDescent="0.35">
      <c r="B83" s="242" t="s">
        <v>64</v>
      </c>
      <c r="C83" s="798"/>
      <c r="D83" s="799"/>
      <c r="E83" s="800"/>
      <c r="F83" s="801">
        <f>DATE(YEAR(C84)+1,MONTH(C84),DAY(C84))</f>
        <v>44772</v>
      </c>
      <c r="G83" s="802"/>
      <c r="H83" s="803"/>
      <c r="I83" s="801">
        <f>DATE(YEAR(C84)+2,MONTH(C84),DAY(C84))</f>
        <v>45137</v>
      </c>
      <c r="J83" s="802"/>
      <c r="K83" s="803"/>
      <c r="L83" s="801">
        <f>DATE(YEAR(C84)+3,MONTH(C84),DAY(C84))</f>
        <v>45503</v>
      </c>
      <c r="M83" s="802"/>
      <c r="N83" s="803"/>
      <c r="O83" s="801">
        <f>DATE(YEAR(C84)+4,MONTH(C84),DAY(C84))</f>
        <v>45868</v>
      </c>
      <c r="P83" s="802"/>
      <c r="Q83" s="803"/>
    </row>
    <row r="84" spans="2:17" ht="27.5" x14ac:dyDescent="0.35">
      <c r="B84" s="243" t="s">
        <v>26</v>
      </c>
      <c r="C84" s="788">
        <v>44407</v>
      </c>
      <c r="D84" s="786"/>
      <c r="E84" s="787"/>
      <c r="F84" s="788">
        <v>44767</v>
      </c>
      <c r="G84" s="786"/>
      <c r="H84" s="787"/>
      <c r="I84" s="785"/>
      <c r="J84" s="786"/>
      <c r="K84" s="787"/>
      <c r="L84" s="785"/>
      <c r="M84" s="786"/>
      <c r="N84" s="787"/>
      <c r="O84" s="785"/>
      <c r="P84" s="786"/>
      <c r="Q84" s="787"/>
    </row>
    <row r="85" spans="2:17" ht="27.5" x14ac:dyDescent="0.35">
      <c r="B85" s="244" t="s">
        <v>27</v>
      </c>
      <c r="C85" s="872">
        <v>15.29</v>
      </c>
      <c r="D85" s="873"/>
      <c r="E85" s="874"/>
      <c r="F85" s="785">
        <v>13.33</v>
      </c>
      <c r="G85" s="786"/>
      <c r="H85" s="787"/>
      <c r="I85" s="785">
        <f>D77</f>
        <v>15.897435897435896</v>
      </c>
      <c r="J85" s="786"/>
      <c r="K85" s="787"/>
      <c r="L85" s="785"/>
      <c r="M85" s="786"/>
      <c r="N85" s="787"/>
      <c r="O85" s="785"/>
      <c r="P85" s="786"/>
      <c r="Q85" s="787"/>
    </row>
    <row r="86" spans="2:17" ht="78" customHeight="1" x14ac:dyDescent="0.35">
      <c r="B86" s="243" t="s">
        <v>43</v>
      </c>
      <c r="C86" s="785"/>
      <c r="D86" s="786"/>
      <c r="E86" s="787"/>
      <c r="F86" s="861" t="s">
        <v>387</v>
      </c>
      <c r="G86" s="862"/>
      <c r="H86" s="863"/>
      <c r="I86" s="785" t="s">
        <v>424</v>
      </c>
      <c r="J86" s="786"/>
      <c r="K86" s="787"/>
      <c r="L86" s="785"/>
      <c r="M86" s="786"/>
      <c r="N86" s="787"/>
      <c r="O86" s="785"/>
      <c r="P86" s="786"/>
      <c r="Q86" s="787"/>
    </row>
    <row r="87" spans="2:17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C84:E84">
    <cfRule type="cellIs" dxfId="75" priority="1" operator="equal">
      <formula>"veuillez saisir ici une date"</formula>
    </cfRule>
  </conditionalFormatting>
  <conditionalFormatting sqref="I58:I59 I64:I66 I71:I73">
    <cfRule type="cellIs" dxfId="74" priority="8" operator="equal">
      <formula>"veuillez entrer une valeur"</formula>
    </cfRule>
  </conditionalFormatting>
  <dataValidations count="1">
    <dataValidation type="list" allowBlank="1" showInputMessage="1" showErrorMessage="1" sqref="C7:E7" xr:uid="{00000000-0002-0000-0D00-000000000000}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2:Q87"/>
  <sheetViews>
    <sheetView topLeftCell="A74" zoomScale="60" zoomScaleNormal="60" zoomScalePageLayoutView="27" workbookViewId="0">
      <selection activeCell="F78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80" t="s">
        <v>223</v>
      </c>
      <c r="D4" s="881"/>
      <c r="E4" s="881"/>
      <c r="F4" s="881"/>
      <c r="G4" s="881"/>
      <c r="H4" s="881"/>
      <c r="I4" s="882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83">
        <v>44147</v>
      </c>
      <c r="D6" s="884"/>
      <c r="E6" s="885"/>
      <c r="F6" s="129" t="s">
        <v>71</v>
      </c>
      <c r="G6" s="828">
        <v>43953</v>
      </c>
      <c r="H6" s="829"/>
      <c r="I6" s="830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18.75" customHeight="1" thickBot="1" x14ac:dyDescent="0.4">
      <c r="B9" s="831" t="s">
        <v>29</v>
      </c>
      <c r="C9" s="832"/>
      <c r="D9" s="596" t="s">
        <v>214</v>
      </c>
      <c r="E9" s="138"/>
      <c r="F9" s="886" t="s">
        <v>224</v>
      </c>
      <c r="G9" s="887"/>
      <c r="H9" s="887"/>
      <c r="I9" s="888"/>
      <c r="J9" s="141"/>
    </row>
    <row r="10" spans="2:10" ht="38.5" thickBot="1" x14ac:dyDescent="0.4">
      <c r="B10" s="839" t="s">
        <v>30</v>
      </c>
      <c r="C10" s="840"/>
      <c r="D10" s="596"/>
      <c r="E10" s="138"/>
      <c r="F10" s="889"/>
      <c r="G10" s="890"/>
      <c r="H10" s="890"/>
      <c r="I10" s="891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 t="s">
        <v>126</v>
      </c>
      <c r="D13" s="136" t="s">
        <v>32</v>
      </c>
      <c r="E13" s="819" t="s">
        <v>225</v>
      </c>
      <c r="F13" s="820"/>
      <c r="G13" s="136" t="s">
        <v>33</v>
      </c>
      <c r="H13" s="819" t="s">
        <v>226</v>
      </c>
      <c r="I13" s="803"/>
      <c r="J13" s="128"/>
    </row>
    <row r="14" spans="2:10" ht="27.5" x14ac:dyDescent="0.35">
      <c r="B14" s="148" t="s">
        <v>34</v>
      </c>
      <c r="C14" s="821" t="s">
        <v>227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860"/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476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228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113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>
        <v>779363988</v>
      </c>
      <c r="D20" s="813"/>
      <c r="E20" s="814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816"/>
      <c r="D21" s="817"/>
      <c r="E21" s="818"/>
      <c r="F21" s="159" t="s">
        <v>40</v>
      </c>
      <c r="G21" s="816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>
        <v>3</v>
      </c>
      <c r="E58" s="205"/>
      <c r="F58" s="205"/>
      <c r="G58" s="205"/>
      <c r="H58" s="205"/>
      <c r="I58" s="206">
        <f>IF(COUNTBLANK(D58:H58)=4,SUM(D58:G58)*C58,"veuillez entrer une valeur")</f>
        <v>12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/>
      <c r="E59" s="209">
        <v>2</v>
      </c>
      <c r="F59" s="209"/>
      <c r="G59" s="209"/>
      <c r="H59" s="209"/>
      <c r="I59" s="210">
        <f>IF(COUNTBLANK(D59:H59)=4,SUM(D59:G59)*C59,"veuillez entrer une valeur")</f>
        <v>6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18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/>
      <c r="E64" s="229">
        <v>2</v>
      </c>
      <c r="F64" s="229"/>
      <c r="G64" s="229"/>
      <c r="H64" s="230"/>
      <c r="I64" s="206">
        <f>IF(COUNTBLANK(D64:H64)=4,SUM(D64:G64)*C64,"veuillez entrer une valeur")</f>
        <v>6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/>
      <c r="E65" s="229">
        <v>2</v>
      </c>
      <c r="F65" s="229"/>
      <c r="G65" s="229"/>
      <c r="H65" s="205"/>
      <c r="I65" s="206">
        <f>IF(COUNTBLANK(D65:H65)=4,SUM(D65:G65)*C65,"veuillez entrer une valeur")</f>
        <v>4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/>
      <c r="E66" s="231">
        <v>2</v>
      </c>
      <c r="F66" s="231"/>
      <c r="G66" s="231"/>
      <c r="H66" s="232"/>
      <c r="I66" s="210">
        <f>IF(COUNTBLANK(D66:H66)=4,SUM(D66:G66)*C66,"veuillez entrer une valeur")</f>
        <v>2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12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>
        <v>3</v>
      </c>
      <c r="E71" s="229"/>
      <c r="F71" s="229"/>
      <c r="G71" s="229"/>
      <c r="H71" s="230"/>
      <c r="I71" s="206">
        <f>IF(COUNTBLANK(D71:H71)=4,SUM(D71:G71)*C71,"veuillez entrer une valeur")</f>
        <v>6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>
        <v>3</v>
      </c>
      <c r="E72" s="229"/>
      <c r="F72" s="229"/>
      <c r="G72" s="229"/>
      <c r="H72" s="205"/>
      <c r="I72" s="206">
        <f>IF(COUNTBLANK(D72:H72)=4,SUM(D72:G72)*C72,"veuillez entrer une valeur")</f>
        <v>3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/>
      <c r="E73" s="231">
        <v>2</v>
      </c>
      <c r="F73" s="231"/>
      <c r="G73" s="231"/>
      <c r="H73" s="232"/>
      <c r="I73" s="210">
        <f>IF(COUNTBLANK(D73:H73)=4,SUM(D73:G73)*C73,"veuillez entrer une valeur")</f>
        <v>2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11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41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16.078431372549019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17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17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</row>
    <row r="83" spans="2:17" ht="43.15" customHeight="1" x14ac:dyDescent="0.35">
      <c r="B83" s="242" t="s">
        <v>64</v>
      </c>
      <c r="C83" s="798">
        <v>44336</v>
      </c>
      <c r="D83" s="799"/>
      <c r="E83" s="800"/>
      <c r="F83" s="801">
        <f>DATE(YEAR(C84)+1,MONTH(C84),DAY(C84))</f>
        <v>44772</v>
      </c>
      <c r="G83" s="802"/>
      <c r="H83" s="803"/>
      <c r="I83" s="801">
        <f>DATE(YEAR(C84)+2,MONTH(C84),DAY(C84))</f>
        <v>45137</v>
      </c>
      <c r="J83" s="802"/>
      <c r="K83" s="803"/>
      <c r="L83" s="801">
        <f>DATE(YEAR(C84)+3,MONTH(C84),DAY(C84))</f>
        <v>45503</v>
      </c>
      <c r="M83" s="802"/>
      <c r="N83" s="803"/>
      <c r="O83" s="801">
        <f>DATE(YEAR(C84)+4,MONTH(C84),DAY(C84))</f>
        <v>45868</v>
      </c>
      <c r="P83" s="802"/>
      <c r="Q83" s="803"/>
    </row>
    <row r="84" spans="2:17" ht="27.5" x14ac:dyDescent="0.35">
      <c r="B84" s="243" t="s">
        <v>26</v>
      </c>
      <c r="C84" s="788">
        <v>44407</v>
      </c>
      <c r="D84" s="786"/>
      <c r="E84" s="787"/>
      <c r="F84" s="788">
        <v>44767</v>
      </c>
      <c r="G84" s="786"/>
      <c r="H84" s="787"/>
      <c r="I84" s="788">
        <v>45149</v>
      </c>
      <c r="J84" s="786"/>
      <c r="K84" s="787"/>
      <c r="L84" s="785"/>
      <c r="M84" s="786"/>
      <c r="N84" s="787"/>
      <c r="O84" s="785"/>
      <c r="P84" s="786"/>
      <c r="Q84" s="787"/>
    </row>
    <row r="85" spans="2:17" ht="27.5" x14ac:dyDescent="0.35">
      <c r="B85" s="244" t="s">
        <v>27</v>
      </c>
      <c r="C85" s="789">
        <v>18.04</v>
      </c>
      <c r="D85" s="790"/>
      <c r="E85" s="791"/>
      <c r="F85" s="892">
        <v>15.29</v>
      </c>
      <c r="G85" s="893"/>
      <c r="H85" s="894"/>
      <c r="I85" s="785">
        <f>D77</f>
        <v>16.078431372549019</v>
      </c>
      <c r="J85" s="786"/>
      <c r="K85" s="787"/>
      <c r="L85" s="785"/>
      <c r="M85" s="786"/>
      <c r="N85" s="787"/>
      <c r="O85" s="785"/>
      <c r="P85" s="786"/>
      <c r="Q85" s="787"/>
    </row>
    <row r="86" spans="2:17" ht="78" customHeight="1" x14ac:dyDescent="0.35">
      <c r="B86" s="243" t="s">
        <v>43</v>
      </c>
      <c r="C86" s="785"/>
      <c r="D86" s="786"/>
      <c r="E86" s="787"/>
      <c r="F86" s="785"/>
      <c r="G86" s="786"/>
      <c r="H86" s="787"/>
      <c r="I86" s="785"/>
      <c r="J86" s="786"/>
      <c r="K86" s="787"/>
      <c r="L86" s="785"/>
      <c r="M86" s="786"/>
      <c r="N86" s="787"/>
      <c r="O86" s="785"/>
      <c r="P86" s="786"/>
      <c r="Q86" s="787"/>
    </row>
    <row r="87" spans="2:17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C84:E84">
    <cfRule type="cellIs" dxfId="73" priority="2" operator="equal">
      <formula>"veuillez saisir ici une date"</formula>
    </cfRule>
  </conditionalFormatting>
  <conditionalFormatting sqref="I58:I59 I64:I66 I71:I73">
    <cfRule type="cellIs" dxfId="72" priority="5" operator="equal">
      <formula>"veuillez entrer une valeur"</formula>
    </cfRule>
  </conditionalFormatting>
  <dataValidations count="1">
    <dataValidation type="list" allowBlank="1" showInputMessage="1" showErrorMessage="1" sqref="C7:E7" xr:uid="{00000000-0002-0000-0E00-000000000000}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2:Q87"/>
  <sheetViews>
    <sheetView topLeftCell="A74" zoomScale="60" zoomScaleNormal="60" zoomScalePageLayoutView="27" workbookViewId="0">
      <selection activeCell="F77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200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43500</v>
      </c>
      <c r="D6" s="856"/>
      <c r="E6" s="857"/>
      <c r="F6" s="129" t="s">
        <v>71</v>
      </c>
      <c r="G6" s="855">
        <v>43473</v>
      </c>
      <c r="H6" s="826"/>
      <c r="I6" s="82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 t="s">
        <v>78</v>
      </c>
      <c r="E9" s="138"/>
      <c r="F9" s="858" t="s">
        <v>198</v>
      </c>
      <c r="G9" s="823"/>
      <c r="H9" s="823"/>
      <c r="I9" s="824"/>
      <c r="J9" s="141"/>
    </row>
    <row r="10" spans="2:10" ht="28" thickBot="1" x14ac:dyDescent="0.4">
      <c r="B10" s="839" t="s">
        <v>30</v>
      </c>
      <c r="C10" s="840"/>
      <c r="D10" s="143"/>
      <c r="E10" s="138"/>
      <c r="F10" s="859"/>
      <c r="G10" s="817"/>
      <c r="H10" s="817"/>
      <c r="I10" s="81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 t="s">
        <v>84</v>
      </c>
      <c r="D13" s="136" t="s">
        <v>32</v>
      </c>
      <c r="E13" s="819" t="s">
        <v>201</v>
      </c>
      <c r="F13" s="820"/>
      <c r="G13" s="136" t="s">
        <v>33</v>
      </c>
      <c r="H13" s="819" t="s">
        <v>202</v>
      </c>
      <c r="I13" s="803"/>
      <c r="J13" s="128"/>
    </row>
    <row r="14" spans="2:10" ht="27.5" x14ac:dyDescent="0.35">
      <c r="B14" s="148" t="s">
        <v>34</v>
      </c>
      <c r="C14" s="821" t="s">
        <v>203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860"/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152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196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108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 t="s">
        <v>197</v>
      </c>
      <c r="D20" s="813"/>
      <c r="E20" s="814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648" t="s">
        <v>199</v>
      </c>
      <c r="D21" s="817"/>
      <c r="E21" s="818"/>
      <c r="F21" s="159" t="s">
        <v>40</v>
      </c>
      <c r="G21" s="816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>
        <v>3</v>
      </c>
      <c r="E58" s="205"/>
      <c r="F58" s="205"/>
      <c r="G58" s="205"/>
      <c r="H58" s="205"/>
      <c r="I58" s="206">
        <f>IF(COUNTBLANK(D58:H58)=4,SUM(D58:G58)*C58,"veuillez entrer une valeur")</f>
        <v>12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/>
      <c r="E59" s="209">
        <v>2</v>
      </c>
      <c r="F59" s="209"/>
      <c r="G59" s="209"/>
      <c r="H59" s="209"/>
      <c r="I59" s="210">
        <f>IF(COUNTBLANK(D59:H59)=4,SUM(D59:G59)*C59,"veuillez entrer une valeur")</f>
        <v>6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18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/>
      <c r="E64" s="229">
        <v>2</v>
      </c>
      <c r="F64" s="229"/>
      <c r="G64" s="229"/>
      <c r="H64" s="230"/>
      <c r="I64" s="206">
        <f>IF(COUNTBLANK(D64:H64)=4,SUM(D64:G64)*C64,"veuillez entrer une valeur")</f>
        <v>6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>
        <v>3</v>
      </c>
      <c r="E65" s="229"/>
      <c r="F65" s="229"/>
      <c r="G65" s="229"/>
      <c r="H65" s="205"/>
      <c r="I65" s="206">
        <f>IF(COUNTBLANK(D65:H65)=4,SUM(D65:G65)*C65,"veuillez entrer une valeur")</f>
        <v>6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/>
      <c r="E66" s="231">
        <v>2</v>
      </c>
      <c r="F66" s="231"/>
      <c r="G66" s="231"/>
      <c r="H66" s="232"/>
      <c r="I66" s="210">
        <f>IF(COUNTBLANK(D66:H66)=4,SUM(D66:G66)*C66,"veuillez entrer une valeur")</f>
        <v>2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14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/>
      <c r="E71" s="229">
        <v>2</v>
      </c>
      <c r="F71" s="229"/>
      <c r="G71" s="229"/>
      <c r="H71" s="230"/>
      <c r="I71" s="206">
        <f>IF(COUNTBLANK(D71:H71)=4,SUM(D71:G71)*C71,"veuillez entrer une valeur")</f>
        <v>4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/>
      <c r="E72" s="229">
        <v>2</v>
      </c>
      <c r="F72" s="229"/>
      <c r="G72" s="229"/>
      <c r="H72" s="205"/>
      <c r="I72" s="206">
        <f>IF(COUNTBLANK(D72:H72)=4,SUM(D72:G72)*C72,"veuillez entrer une valeur")</f>
        <v>2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/>
      <c r="E73" s="231">
        <v>2</v>
      </c>
      <c r="F73" s="231"/>
      <c r="G73" s="231"/>
      <c r="H73" s="232"/>
      <c r="I73" s="210">
        <f>IF(COUNTBLANK(D73:H73)=4,SUM(D73:G73)*C73,"veuillez entrer une valeur")</f>
        <v>2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8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40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15.686274509803921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17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17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</row>
    <row r="83" spans="2:17" ht="43.15" customHeight="1" x14ac:dyDescent="0.35">
      <c r="B83" s="242" t="s">
        <v>64</v>
      </c>
      <c r="C83" s="801" t="s">
        <v>357</v>
      </c>
      <c r="D83" s="802"/>
      <c r="E83" s="803"/>
      <c r="F83" s="801">
        <f>DATE(YEAR(C84)+1,MONTH(C84),DAY(C84))</f>
        <v>44280</v>
      </c>
      <c r="G83" s="802"/>
      <c r="H83" s="803"/>
      <c r="I83" s="801">
        <f>DATE(YEAR(C84)+2,MONTH(C84),DAY(C84))</f>
        <v>44645</v>
      </c>
      <c r="J83" s="802"/>
      <c r="K83" s="803"/>
      <c r="L83" s="801">
        <f>DATE(YEAR(C84)+3,MONTH(C84),DAY(C84))</f>
        <v>45010</v>
      </c>
      <c r="M83" s="802"/>
      <c r="N83" s="803"/>
      <c r="O83" s="801">
        <f>DATE(YEAR(C84)+4,MONTH(C84),DAY(C84))</f>
        <v>45376</v>
      </c>
      <c r="P83" s="802"/>
      <c r="Q83" s="803"/>
    </row>
    <row r="84" spans="2:17" ht="27.5" x14ac:dyDescent="0.35">
      <c r="B84" s="243" t="s">
        <v>26</v>
      </c>
      <c r="C84" s="895">
        <v>43915</v>
      </c>
      <c r="D84" s="896"/>
      <c r="E84" s="897"/>
      <c r="F84" s="788" t="s">
        <v>406</v>
      </c>
      <c r="G84" s="786"/>
      <c r="H84" s="787"/>
      <c r="I84" s="788" t="s">
        <v>407</v>
      </c>
      <c r="J84" s="786"/>
      <c r="K84" s="787"/>
      <c r="L84" s="788">
        <v>45149</v>
      </c>
      <c r="M84" s="786"/>
      <c r="N84" s="787"/>
      <c r="O84" s="785"/>
      <c r="P84" s="786"/>
      <c r="Q84" s="787"/>
    </row>
    <row r="85" spans="2:17" ht="27.5" x14ac:dyDescent="0.35">
      <c r="B85" s="244" t="s">
        <v>27</v>
      </c>
      <c r="C85" s="872">
        <v>14</v>
      </c>
      <c r="D85" s="873"/>
      <c r="E85" s="874"/>
      <c r="F85" s="792" t="s">
        <v>222</v>
      </c>
      <c r="G85" s="793"/>
      <c r="H85" s="794"/>
      <c r="I85" s="792" t="s">
        <v>222</v>
      </c>
      <c r="J85" s="793"/>
      <c r="K85" s="794"/>
      <c r="L85" s="785">
        <f>D77</f>
        <v>15.686274509803921</v>
      </c>
      <c r="M85" s="786"/>
      <c r="N85" s="787"/>
      <c r="O85" s="785"/>
      <c r="P85" s="786"/>
      <c r="Q85" s="787"/>
    </row>
    <row r="86" spans="2:17" ht="78" customHeight="1" x14ac:dyDescent="0.35">
      <c r="B86" s="243" t="s">
        <v>43</v>
      </c>
      <c r="C86" s="785"/>
      <c r="D86" s="786"/>
      <c r="E86" s="787"/>
      <c r="F86" s="785"/>
      <c r="G86" s="786"/>
      <c r="H86" s="787"/>
      <c r="I86" s="785"/>
      <c r="J86" s="786"/>
      <c r="K86" s="787"/>
      <c r="L86" s="785"/>
      <c r="M86" s="786"/>
      <c r="N86" s="787"/>
      <c r="O86" s="785"/>
      <c r="P86" s="786"/>
      <c r="Q86" s="787"/>
    </row>
    <row r="87" spans="2:17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57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</mergeCells>
  <conditionalFormatting sqref="C83:E83">
    <cfRule type="cellIs" dxfId="71" priority="1" operator="equal">
      <formula>"Veuillez saisir ici une date"</formula>
    </cfRule>
  </conditionalFormatting>
  <conditionalFormatting sqref="C84:E84">
    <cfRule type="cellIs" dxfId="70" priority="2" operator="equal">
      <formula>"veuillez saisir ici une date"</formula>
    </cfRule>
  </conditionalFormatting>
  <conditionalFormatting sqref="G6:I6">
    <cfRule type="cellIs" dxfId="69" priority="5" operator="equal">
      <formula>"Veuillez saisir ici une date"</formula>
    </cfRule>
  </conditionalFormatting>
  <conditionalFormatting sqref="I58:I59 I64:I66 I71:I73">
    <cfRule type="cellIs" dxfId="68" priority="9" operator="equal">
      <formula>"veuillez entrer une valeur"</formula>
    </cfRule>
  </conditionalFormatting>
  <dataValidations count="1">
    <dataValidation type="list" allowBlank="1" showInputMessage="1" showErrorMessage="1" sqref="C7:E7" xr:uid="{00000000-0002-0000-0F00-000000000000}">
      <formula1>"Fournisseur,Prestataire de Service"</formula1>
    </dataValidation>
  </dataValidations>
  <hyperlinks>
    <hyperlink ref="C21" r:id="rId1" xr:uid="{00000000-0004-0000-0F00-000000000000}"/>
  </hyperlinks>
  <pageMargins left="0.7" right="0.7" top="0.75" bottom="0.75" header="0.3" footer="0.3"/>
  <pageSetup paperSize="9" scale="50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B2:T87"/>
  <sheetViews>
    <sheetView topLeftCell="A74" zoomScale="60" zoomScaleNormal="60" zoomScalePageLayoutView="27" workbookViewId="0">
      <selection activeCell="F78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92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42842</v>
      </c>
      <c r="D6" s="856"/>
      <c r="E6" s="857"/>
      <c r="F6" s="129" t="s">
        <v>71</v>
      </c>
      <c r="G6" s="855">
        <v>42842</v>
      </c>
      <c r="H6" s="856"/>
      <c r="I6" s="85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 t="s">
        <v>78</v>
      </c>
      <c r="E9" s="138"/>
      <c r="F9" s="858" t="s">
        <v>121</v>
      </c>
      <c r="G9" s="823"/>
      <c r="H9" s="823"/>
      <c r="I9" s="824"/>
      <c r="J9" s="141"/>
    </row>
    <row r="10" spans="2:10" ht="28" thickBot="1" x14ac:dyDescent="0.4">
      <c r="B10" s="839" t="s">
        <v>30</v>
      </c>
      <c r="C10" s="840"/>
      <c r="D10" s="143"/>
      <c r="E10" s="138"/>
      <c r="F10" s="859"/>
      <c r="G10" s="817"/>
      <c r="H10" s="817"/>
      <c r="I10" s="81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 t="s">
        <v>117</v>
      </c>
      <c r="D13" s="136" t="s">
        <v>32</v>
      </c>
      <c r="E13" s="819" t="s">
        <v>334</v>
      </c>
      <c r="F13" s="820"/>
      <c r="G13" s="136" t="s">
        <v>33</v>
      </c>
      <c r="H13" s="819" t="s">
        <v>335</v>
      </c>
      <c r="I13" s="803"/>
      <c r="J13" s="128"/>
    </row>
    <row r="14" spans="2:10" ht="27.5" x14ac:dyDescent="0.35">
      <c r="B14" s="148" t="s">
        <v>34</v>
      </c>
      <c r="C14" s="821"/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860"/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152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118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108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>
        <v>775729380</v>
      </c>
      <c r="D20" s="813"/>
      <c r="E20" s="814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816"/>
      <c r="D21" s="817"/>
      <c r="E21" s="818"/>
      <c r="F21" s="159" t="s">
        <v>40</v>
      </c>
      <c r="G21" s="816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>
        <v>3</v>
      </c>
      <c r="E58" s="205"/>
      <c r="F58" s="205"/>
      <c r="G58" s="205"/>
      <c r="H58" s="205"/>
      <c r="I58" s="206">
        <f>IF(COUNTBLANK(D58:H58)=4,SUM(D58:G58)*C58,"veuillez entrer une valeur")</f>
        <v>12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/>
      <c r="E59" s="209">
        <v>2</v>
      </c>
      <c r="F59" s="209"/>
      <c r="G59" s="209"/>
      <c r="H59" s="209"/>
      <c r="I59" s="210">
        <f>IF(COUNTBLANK(D59:H59)=4,SUM(D59:G59)*C59,"veuillez entrer une valeur")</f>
        <v>6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18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/>
      <c r="E64" s="229">
        <v>2</v>
      </c>
      <c r="F64" s="229"/>
      <c r="G64" s="229"/>
      <c r="H64" s="230"/>
      <c r="I64" s="206">
        <f>IF(COUNTBLANK(D64:H64)=4,SUM(D64:G64)*C64,"veuillez entrer une valeur")</f>
        <v>6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>
        <v>3</v>
      </c>
      <c r="E65" s="229"/>
      <c r="F65" s="229"/>
      <c r="G65" s="229"/>
      <c r="H65" s="205"/>
      <c r="I65" s="206">
        <f>IF(COUNTBLANK(D65:H65)=4,SUM(D65:G65)*C65,"veuillez entrer une valeur")</f>
        <v>6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/>
      <c r="E66" s="231">
        <v>2</v>
      </c>
      <c r="F66" s="231"/>
      <c r="G66" s="231"/>
      <c r="H66" s="232"/>
      <c r="I66" s="210">
        <f>IF(COUNTBLANK(D66:H66)=4,SUM(D66:G66)*C66,"veuillez entrer une valeur")</f>
        <v>2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14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/>
      <c r="E71" s="229">
        <v>2</v>
      </c>
      <c r="F71" s="229"/>
      <c r="G71" s="229"/>
      <c r="H71" s="230"/>
      <c r="I71" s="206">
        <f>IF(COUNTBLANK(D71:H71)=4,SUM(D71:G71)*C71,"veuillez entrer une valeur")</f>
        <v>4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/>
      <c r="E72" s="229">
        <v>2</v>
      </c>
      <c r="F72" s="229"/>
      <c r="G72" s="229"/>
      <c r="H72" s="205"/>
      <c r="I72" s="206">
        <f>IF(COUNTBLANK(D72:H72)=4,SUM(D72:G72)*C72,"veuillez entrer une valeur")</f>
        <v>2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/>
      <c r="E73" s="231">
        <v>2</v>
      </c>
      <c r="F73" s="231"/>
      <c r="G73" s="231"/>
      <c r="H73" s="232"/>
      <c r="I73" s="210">
        <f>IF(COUNTBLANK(D73:H73)=4,SUM(D73:G73)*C73,"veuillez entrer une valeur")</f>
        <v>2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8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40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15.686274509803921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 t="s">
        <v>204</v>
      </c>
      <c r="K80" s="141"/>
      <c r="L80" s="141"/>
    </row>
    <row r="81" spans="2:20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20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  <c r="R82" s="795" t="s">
        <v>371</v>
      </c>
      <c r="S82" s="796"/>
      <c r="T82" s="797"/>
    </row>
    <row r="83" spans="2:20" ht="43.15" customHeight="1" x14ac:dyDescent="0.35">
      <c r="B83" s="242" t="s">
        <v>64</v>
      </c>
      <c r="C83" s="798">
        <v>43207</v>
      </c>
      <c r="D83" s="799"/>
      <c r="E83" s="800"/>
      <c r="F83" s="801">
        <v>43572</v>
      </c>
      <c r="G83" s="802"/>
      <c r="H83" s="803"/>
      <c r="I83" s="801">
        <v>43938</v>
      </c>
      <c r="J83" s="802"/>
      <c r="K83" s="803"/>
      <c r="L83" s="801">
        <f>DATE(YEAR(C84)+3,MONTH(C84),DAY(C84))</f>
        <v>44303</v>
      </c>
      <c r="M83" s="802"/>
      <c r="N83" s="803"/>
      <c r="O83" s="801">
        <f>DATE(YEAR(C84)+4,MONTH(C84),DAY(C84))</f>
        <v>44668</v>
      </c>
      <c r="P83" s="802"/>
      <c r="Q83" s="803"/>
      <c r="R83" s="801">
        <f>DATE(YEAR(F84)+4,MONTH(F84),DAY(F84))</f>
        <v>45036</v>
      </c>
      <c r="S83" s="802"/>
      <c r="T83" s="803"/>
    </row>
    <row r="84" spans="2:20" ht="27.5" x14ac:dyDescent="0.35">
      <c r="B84" s="243" t="s">
        <v>26</v>
      </c>
      <c r="C84" s="798">
        <v>43207</v>
      </c>
      <c r="D84" s="799"/>
      <c r="E84" s="800"/>
      <c r="F84" s="788">
        <v>43575</v>
      </c>
      <c r="G84" s="786"/>
      <c r="H84" s="787"/>
      <c r="I84" s="788">
        <v>43938</v>
      </c>
      <c r="J84" s="786"/>
      <c r="K84" s="787"/>
      <c r="L84" s="788">
        <v>44407</v>
      </c>
      <c r="M84" s="786"/>
      <c r="N84" s="787"/>
      <c r="O84" s="788">
        <v>44767</v>
      </c>
      <c r="P84" s="786"/>
      <c r="Q84" s="787"/>
      <c r="R84" s="788">
        <v>45149</v>
      </c>
      <c r="S84" s="786"/>
      <c r="T84" s="787"/>
    </row>
    <row r="85" spans="2:20" ht="27.5" x14ac:dyDescent="0.35">
      <c r="B85" s="244" t="s">
        <v>27</v>
      </c>
      <c r="C85" s="789">
        <v>13.33</v>
      </c>
      <c r="D85" s="790"/>
      <c r="E85" s="791"/>
      <c r="F85" s="785">
        <v>16.670000000000002</v>
      </c>
      <c r="G85" s="786"/>
      <c r="H85" s="787"/>
      <c r="I85" s="785">
        <v>14.11</v>
      </c>
      <c r="J85" s="786"/>
      <c r="K85" s="787"/>
      <c r="L85" s="792">
        <v>15.69</v>
      </c>
      <c r="M85" s="793"/>
      <c r="N85" s="794"/>
      <c r="O85" s="792">
        <v>13.33</v>
      </c>
      <c r="P85" s="793"/>
      <c r="Q85" s="794"/>
      <c r="R85" s="785">
        <f>D77</f>
        <v>15.686274509803921</v>
      </c>
      <c r="S85" s="786"/>
      <c r="T85" s="787"/>
    </row>
    <row r="86" spans="2:20" ht="78" customHeight="1" x14ac:dyDescent="0.35">
      <c r="B86" s="243" t="s">
        <v>43</v>
      </c>
      <c r="C86" s="785"/>
      <c r="D86" s="786"/>
      <c r="E86" s="787"/>
      <c r="F86" s="785"/>
      <c r="G86" s="786"/>
      <c r="H86" s="787"/>
      <c r="I86" s="785"/>
      <c r="J86" s="786"/>
      <c r="K86" s="787"/>
      <c r="L86" s="785"/>
      <c r="M86" s="786"/>
      <c r="N86" s="787"/>
      <c r="O86" s="785"/>
      <c r="P86" s="786"/>
      <c r="Q86" s="787"/>
      <c r="R86" s="785"/>
      <c r="S86" s="786"/>
      <c r="T86" s="787"/>
    </row>
    <row r="87" spans="2:20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62">
    <mergeCell ref="R82:T82"/>
    <mergeCell ref="R83:T83"/>
    <mergeCell ref="R84:T84"/>
    <mergeCell ref="R85:T85"/>
    <mergeCell ref="R86:T86"/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</mergeCells>
  <conditionalFormatting sqref="I58:I59 I64:I66 I71:I73">
    <cfRule type="cellIs" dxfId="67" priority="5" operator="equal">
      <formula>"veuillez entrer une valeur"</formula>
    </cfRule>
  </conditionalFormatting>
  <dataValidations count="1">
    <dataValidation type="list" allowBlank="1" showInputMessage="1" showErrorMessage="1" sqref="C7:E7" xr:uid="{00000000-0002-0000-1000-000000000000}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B2:Q87"/>
  <sheetViews>
    <sheetView topLeftCell="A74" zoomScale="60" zoomScaleNormal="60" zoomScalePageLayoutView="27" workbookViewId="0">
      <selection activeCell="F79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230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44165</v>
      </c>
      <c r="D6" s="856"/>
      <c r="E6" s="857"/>
      <c r="F6" s="129" t="s">
        <v>71</v>
      </c>
      <c r="G6" s="855">
        <v>44165</v>
      </c>
      <c r="H6" s="856"/>
      <c r="I6" s="85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 t="s">
        <v>78</v>
      </c>
      <c r="E9" s="138"/>
      <c r="F9" s="858" t="s">
        <v>231</v>
      </c>
      <c r="G9" s="823"/>
      <c r="H9" s="823"/>
      <c r="I9" s="824"/>
      <c r="J9" s="141"/>
    </row>
    <row r="10" spans="2:10" ht="28" thickBot="1" x14ac:dyDescent="0.4">
      <c r="B10" s="839" t="s">
        <v>30</v>
      </c>
      <c r="C10" s="840"/>
      <c r="D10" s="603"/>
      <c r="E10" s="138"/>
      <c r="F10" s="859"/>
      <c r="G10" s="817"/>
      <c r="H10" s="817"/>
      <c r="I10" s="81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 t="s">
        <v>117</v>
      </c>
      <c r="D13" s="136" t="s">
        <v>32</v>
      </c>
      <c r="E13" s="819" t="s">
        <v>229</v>
      </c>
      <c r="F13" s="820"/>
      <c r="G13" s="136" t="s">
        <v>33</v>
      </c>
      <c r="H13" s="819">
        <v>640905820</v>
      </c>
      <c r="I13" s="803"/>
      <c r="J13" s="128"/>
    </row>
    <row r="14" spans="2:10" ht="27.5" x14ac:dyDescent="0.35">
      <c r="B14" s="148" t="s">
        <v>34</v>
      </c>
      <c r="C14" s="604"/>
      <c r="D14" s="605"/>
      <c r="E14" s="605"/>
      <c r="F14" s="605"/>
      <c r="G14" s="605"/>
      <c r="H14" s="605"/>
      <c r="I14" s="606"/>
      <c r="J14" s="128"/>
    </row>
    <row r="15" spans="2:10" ht="28" thickBot="1" x14ac:dyDescent="0.4">
      <c r="B15" s="142" t="s">
        <v>35</v>
      </c>
      <c r="C15" s="607"/>
      <c r="D15" s="608"/>
      <c r="E15" s="608"/>
      <c r="F15" s="608"/>
      <c r="G15" s="608"/>
      <c r="H15" s="608"/>
      <c r="I15" s="609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152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235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234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 t="s">
        <v>233</v>
      </c>
      <c r="D20" s="875"/>
      <c r="E20" s="876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816" t="s">
        <v>232</v>
      </c>
      <c r="D21" s="817"/>
      <c r="E21" s="818"/>
      <c r="F21" s="159" t="s">
        <v>40</v>
      </c>
      <c r="G21" s="816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/>
      <c r="E58" s="205">
        <v>2</v>
      </c>
      <c r="F58" s="205"/>
      <c r="G58" s="205"/>
      <c r="H58" s="205"/>
      <c r="I58" s="206">
        <f>IF(COUNTBLANK(D58:H58)=4,SUM(D58:G58)*C58,"veuillez entrer une valeur")</f>
        <v>8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/>
      <c r="E59" s="209">
        <v>2</v>
      </c>
      <c r="F59" s="209"/>
      <c r="G59" s="209"/>
      <c r="H59" s="209"/>
      <c r="I59" s="210">
        <f>IF(COUNTBLANK(D59:H59)=4,SUM(D59:G59)*C59,"veuillez entrer une valeur")</f>
        <v>6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14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>
        <v>3</v>
      </c>
      <c r="E64" s="229"/>
      <c r="F64" s="229"/>
      <c r="G64" s="229"/>
      <c r="H64" s="230"/>
      <c r="I64" s="206">
        <f>IF(COUNTBLANK(D64:H64)=4,SUM(D64:G64)*C64,"veuillez entrer une valeur")</f>
        <v>9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>
        <v>3</v>
      </c>
      <c r="E65" s="229"/>
      <c r="F65" s="229"/>
      <c r="G65" s="229"/>
      <c r="H65" s="205"/>
      <c r="I65" s="206">
        <f>IF(COUNTBLANK(D65:H65)=4,SUM(D65:G65)*C65,"veuillez entrer une valeur")</f>
        <v>6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>
        <v>3</v>
      </c>
      <c r="E66" s="231"/>
      <c r="F66" s="231"/>
      <c r="G66" s="231"/>
      <c r="H66" s="232"/>
      <c r="I66" s="210">
        <f>IF(COUNTBLANK(D66:H66)=4,SUM(D66:G66)*C66,"veuillez entrer une valeur")</f>
        <v>3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18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/>
      <c r="E71" s="229">
        <v>2</v>
      </c>
      <c r="F71" s="229"/>
      <c r="G71" s="229"/>
      <c r="H71" s="230"/>
      <c r="I71" s="206">
        <f>IF(COUNTBLANK(D71:H71)=4,SUM(D71:G71)*C71,"veuillez entrer une valeur")</f>
        <v>4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/>
      <c r="E72" s="229">
        <v>2</v>
      </c>
      <c r="F72" s="229"/>
      <c r="G72" s="229"/>
      <c r="H72" s="205"/>
      <c r="I72" s="206">
        <f>IF(COUNTBLANK(D72:H72)=4,SUM(D72:G72)*C72,"veuillez entrer une valeur")</f>
        <v>2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/>
      <c r="E73" s="231">
        <v>2</v>
      </c>
      <c r="F73" s="231"/>
      <c r="G73" s="231"/>
      <c r="H73" s="232"/>
      <c r="I73" s="210">
        <f>IF(COUNTBLANK(D73:H73)=4,SUM(D73:G73)*C73,"veuillez entrer une valeur")</f>
        <v>2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8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40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15.686274509803921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 t="s">
        <v>204</v>
      </c>
      <c r="K80" s="141"/>
      <c r="L80" s="141"/>
    </row>
    <row r="81" spans="2:17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17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</row>
    <row r="83" spans="2:17" ht="43.15" customHeight="1" x14ac:dyDescent="0.35">
      <c r="B83" s="242" t="s">
        <v>64</v>
      </c>
      <c r="C83" s="798">
        <v>44165</v>
      </c>
      <c r="D83" s="799"/>
      <c r="E83" s="800"/>
      <c r="F83" s="801">
        <f>DATE(YEAR(C84)+1,MONTH(C84),DAY(C84))</f>
        <v>44772</v>
      </c>
      <c r="G83" s="802"/>
      <c r="H83" s="803"/>
      <c r="I83" s="801">
        <f>DATE(YEAR(C84)+2,MONTH(C84),DAY(C84))</f>
        <v>45137</v>
      </c>
      <c r="J83" s="802"/>
      <c r="K83" s="803"/>
      <c r="L83" s="801">
        <f>DATE(YEAR(C84)+3,MONTH(C84),DAY(C84))</f>
        <v>45503</v>
      </c>
      <c r="M83" s="802"/>
      <c r="N83" s="803"/>
      <c r="O83" s="801">
        <f>DATE(YEAR(C84)+4,MONTH(C84),DAY(C84))</f>
        <v>45868</v>
      </c>
      <c r="P83" s="802"/>
      <c r="Q83" s="803"/>
    </row>
    <row r="84" spans="2:17" ht="27.5" x14ac:dyDescent="0.35">
      <c r="B84" s="243" t="s">
        <v>26</v>
      </c>
      <c r="C84" s="798">
        <v>44407</v>
      </c>
      <c r="D84" s="799"/>
      <c r="E84" s="800"/>
      <c r="F84" s="788">
        <v>44767</v>
      </c>
      <c r="G84" s="786"/>
      <c r="H84" s="787"/>
      <c r="I84" s="788"/>
      <c r="J84" s="786"/>
      <c r="K84" s="787"/>
      <c r="L84" s="785"/>
      <c r="M84" s="786"/>
      <c r="N84" s="787"/>
      <c r="O84" s="785"/>
      <c r="P84" s="786"/>
      <c r="Q84" s="787"/>
    </row>
    <row r="85" spans="2:17" ht="27.5" x14ac:dyDescent="0.35">
      <c r="B85" s="244" t="s">
        <v>27</v>
      </c>
      <c r="C85" s="789">
        <v>14.12</v>
      </c>
      <c r="D85" s="790"/>
      <c r="E85" s="791"/>
      <c r="F85" s="792">
        <f>D77</f>
        <v>15.686274509803921</v>
      </c>
      <c r="G85" s="793"/>
      <c r="H85" s="794"/>
      <c r="I85" s="785"/>
      <c r="J85" s="786"/>
      <c r="K85" s="787"/>
      <c r="L85" s="785"/>
      <c r="M85" s="786"/>
      <c r="N85" s="787"/>
      <c r="O85" s="785"/>
      <c r="P85" s="786"/>
      <c r="Q85" s="787"/>
    </row>
    <row r="86" spans="2:17" ht="78" customHeight="1" x14ac:dyDescent="0.35">
      <c r="B86" s="243" t="s">
        <v>43</v>
      </c>
      <c r="C86" s="785"/>
      <c r="D86" s="786"/>
      <c r="E86" s="787"/>
      <c r="F86" s="785"/>
      <c r="G86" s="786"/>
      <c r="H86" s="787"/>
      <c r="I86" s="785"/>
      <c r="J86" s="786"/>
      <c r="K86" s="787"/>
      <c r="L86" s="785"/>
      <c r="M86" s="786"/>
      <c r="N86" s="787"/>
      <c r="O86" s="785"/>
      <c r="P86" s="786"/>
      <c r="Q86" s="787"/>
    </row>
    <row r="87" spans="2:17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55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I58:I59 I64:I66 I71:I73">
    <cfRule type="cellIs" dxfId="66" priority="4" operator="equal">
      <formula>"veuillez entrer une valeur"</formula>
    </cfRule>
  </conditionalFormatting>
  <dataValidations count="1">
    <dataValidation type="list" allowBlank="1" showInputMessage="1" showErrorMessage="1" sqref="C7:E7" xr:uid="{00000000-0002-0000-1100-000000000000}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2:T87"/>
  <sheetViews>
    <sheetView topLeftCell="B74" zoomScale="60" zoomScaleNormal="60" zoomScalePageLayoutView="27" workbookViewId="0">
      <selection activeCell="F80" sqref="A1:XFD1048576"/>
    </sheetView>
  </sheetViews>
  <sheetFormatPr baseColWidth="10" defaultColWidth="11.453125" defaultRowHeight="23" x14ac:dyDescent="0.35"/>
  <cols>
    <col min="1" max="1" width="6.26953125" style="247" customWidth="1"/>
    <col min="2" max="2" width="25.81640625" style="247" customWidth="1"/>
    <col min="3" max="3" width="17.54296875" style="247" customWidth="1"/>
    <col min="4" max="4" width="20.453125" style="247" customWidth="1"/>
    <col min="5" max="5" width="17.7265625" style="247" customWidth="1"/>
    <col min="6" max="6" width="20.7265625" style="247" customWidth="1"/>
    <col min="7" max="8" width="18" style="247" customWidth="1"/>
    <col min="9" max="9" width="16.81640625" style="247" customWidth="1"/>
    <col min="10" max="10" width="17.453125" style="247" customWidth="1"/>
    <col min="11" max="11" width="17.7265625" style="247" customWidth="1"/>
    <col min="12" max="12" width="17" style="247" customWidth="1"/>
    <col min="13" max="13" width="11.453125" style="247"/>
    <col min="14" max="14" width="13.7265625" style="247" customWidth="1"/>
    <col min="15" max="15" width="15.81640625" style="247" customWidth="1"/>
    <col min="16" max="16" width="14.7265625" style="247" customWidth="1"/>
    <col min="17" max="17" width="16.7265625" style="247" customWidth="1"/>
    <col min="18" max="16384" width="11.453125" style="247"/>
  </cols>
  <sheetData>
    <row r="2" spans="2:10" ht="24" customHeight="1" x14ac:dyDescent="0.35">
      <c r="B2" s="246" t="s">
        <v>37</v>
      </c>
    </row>
    <row r="3" spans="2:10" ht="23.5" thickBot="1" x14ac:dyDescent="0.4">
      <c r="B3" s="248"/>
    </row>
    <row r="4" spans="2:10" ht="31.9" customHeight="1" thickBot="1" x14ac:dyDescent="0.4">
      <c r="B4" s="249" t="s">
        <v>1</v>
      </c>
      <c r="C4" s="672" t="s">
        <v>161</v>
      </c>
      <c r="D4" s="673"/>
      <c r="E4" s="673"/>
      <c r="F4" s="673"/>
      <c r="G4" s="673"/>
      <c r="H4" s="673"/>
      <c r="I4" s="674"/>
      <c r="J4" s="250"/>
    </row>
    <row r="5" spans="2:10" ht="23.5" thickBot="1" x14ac:dyDescent="0.4"/>
    <row r="6" spans="2:10" ht="52.15" customHeight="1" thickBot="1" x14ac:dyDescent="0.4">
      <c r="B6" s="249" t="s">
        <v>66</v>
      </c>
      <c r="C6" s="675">
        <v>43236</v>
      </c>
      <c r="D6" s="676"/>
      <c r="E6" s="677"/>
      <c r="F6" s="251" t="s">
        <v>71</v>
      </c>
      <c r="G6" s="675"/>
      <c r="H6" s="673"/>
      <c r="I6" s="674"/>
    </row>
    <row r="7" spans="2:10" ht="23.5" thickBot="1" x14ac:dyDescent="0.4"/>
    <row r="8" spans="2:10" ht="28.15" customHeight="1" thickBot="1" x14ac:dyDescent="0.4">
      <c r="B8" s="252" t="s">
        <v>28</v>
      </c>
      <c r="C8" s="253"/>
      <c r="D8" s="254"/>
      <c r="F8" s="252" t="s">
        <v>0</v>
      </c>
      <c r="G8" s="253"/>
      <c r="H8" s="253"/>
      <c r="I8" s="254"/>
      <c r="J8" s="255"/>
    </row>
    <row r="9" spans="2:10" x14ac:dyDescent="0.35">
      <c r="B9" s="678" t="s">
        <v>29</v>
      </c>
      <c r="C9" s="679"/>
      <c r="D9" s="258" t="s">
        <v>73</v>
      </c>
      <c r="E9" s="259"/>
      <c r="F9" s="680" t="s">
        <v>162</v>
      </c>
      <c r="G9" s="681"/>
      <c r="H9" s="681"/>
      <c r="I9" s="682"/>
      <c r="J9" s="250"/>
    </row>
    <row r="10" spans="2:10" ht="23.5" thickBot="1" x14ac:dyDescent="0.4">
      <c r="B10" s="686" t="s">
        <v>30</v>
      </c>
      <c r="C10" s="687"/>
      <c r="D10" s="263"/>
      <c r="E10" s="259"/>
      <c r="F10" s="683"/>
      <c r="G10" s="684"/>
      <c r="H10" s="684"/>
      <c r="I10" s="685"/>
      <c r="J10" s="250"/>
    </row>
    <row r="11" spans="2:10" ht="23.5" thickBot="1" x14ac:dyDescent="0.4"/>
    <row r="12" spans="2:10" ht="24.65" customHeight="1" thickBot="1" x14ac:dyDescent="0.4">
      <c r="B12" s="252" t="s">
        <v>44</v>
      </c>
      <c r="C12" s="253"/>
      <c r="D12" s="253"/>
      <c r="E12" s="253"/>
      <c r="F12" s="253"/>
      <c r="G12" s="253"/>
      <c r="H12" s="253"/>
      <c r="I12" s="254"/>
      <c r="J12" s="255"/>
    </row>
    <row r="13" spans="2:10" x14ac:dyDescent="0.35">
      <c r="B13" s="256" t="s">
        <v>31</v>
      </c>
      <c r="C13" s="267" t="s">
        <v>84</v>
      </c>
      <c r="D13" s="257" t="s">
        <v>32</v>
      </c>
      <c r="E13" s="688"/>
      <c r="F13" s="689"/>
      <c r="G13" s="257" t="s">
        <v>33</v>
      </c>
      <c r="H13" s="688" t="s">
        <v>163</v>
      </c>
      <c r="I13" s="690"/>
      <c r="J13" s="250"/>
    </row>
    <row r="14" spans="2:10" x14ac:dyDescent="0.35">
      <c r="B14" s="268" t="s">
        <v>34</v>
      </c>
      <c r="C14" s="691" t="s">
        <v>164</v>
      </c>
      <c r="D14" s="692"/>
      <c r="E14" s="692"/>
      <c r="F14" s="692"/>
      <c r="G14" s="692"/>
      <c r="H14" s="692"/>
      <c r="I14" s="693"/>
      <c r="J14" s="250"/>
    </row>
    <row r="15" spans="2:10" ht="23.5" thickBot="1" x14ac:dyDescent="0.4">
      <c r="B15" s="262" t="s">
        <v>35</v>
      </c>
      <c r="C15" s="694"/>
      <c r="D15" s="695"/>
      <c r="E15" s="695"/>
      <c r="F15" s="695"/>
      <c r="G15" s="695"/>
      <c r="H15" s="695"/>
      <c r="I15" s="696"/>
      <c r="J15" s="250"/>
    </row>
    <row r="16" spans="2:10" ht="23.5" thickBot="1" x14ac:dyDescent="0.4">
      <c r="B16" s="248"/>
    </row>
    <row r="17" spans="2:12" ht="24" customHeight="1" thickBot="1" x14ac:dyDescent="0.4">
      <c r="B17" s="269" t="s">
        <v>89</v>
      </c>
      <c r="C17" s="270"/>
      <c r="D17" s="270"/>
      <c r="E17" s="594"/>
      <c r="F17" s="252" t="s">
        <v>36</v>
      </c>
      <c r="G17" s="253"/>
      <c r="H17" s="253"/>
      <c r="I17" s="254"/>
      <c r="J17" s="255"/>
    </row>
    <row r="18" spans="2:12" x14ac:dyDescent="0.35">
      <c r="B18" s="272" t="s">
        <v>38</v>
      </c>
      <c r="C18" s="697" t="s">
        <v>165</v>
      </c>
      <c r="D18" s="681"/>
      <c r="E18" s="682"/>
      <c r="F18" s="273" t="s">
        <v>38</v>
      </c>
      <c r="G18" s="697"/>
      <c r="H18" s="681"/>
      <c r="I18" s="682"/>
    </row>
    <row r="19" spans="2:12" x14ac:dyDescent="0.35">
      <c r="B19" s="274" t="s">
        <v>41</v>
      </c>
      <c r="C19" s="698" t="s">
        <v>108</v>
      </c>
      <c r="D19" s="699"/>
      <c r="E19" s="700"/>
      <c r="F19" s="273" t="s">
        <v>41</v>
      </c>
      <c r="G19" s="698"/>
      <c r="H19" s="699"/>
      <c r="I19" s="700"/>
    </row>
    <row r="20" spans="2:12" x14ac:dyDescent="0.35">
      <c r="B20" s="274" t="s">
        <v>39</v>
      </c>
      <c r="C20" s="701">
        <v>775465550</v>
      </c>
      <c r="D20" s="699"/>
      <c r="E20" s="700"/>
      <c r="F20" s="273" t="s">
        <v>39</v>
      </c>
      <c r="G20" s="698"/>
      <c r="H20" s="699"/>
      <c r="I20" s="700"/>
    </row>
    <row r="21" spans="2:12" ht="23.5" thickBot="1" x14ac:dyDescent="0.4">
      <c r="B21" s="277" t="s">
        <v>40</v>
      </c>
      <c r="C21" s="702" t="s">
        <v>166</v>
      </c>
      <c r="D21" s="684"/>
      <c r="E21" s="685"/>
      <c r="F21" s="278" t="s">
        <v>40</v>
      </c>
      <c r="G21" s="703"/>
      <c r="H21" s="684"/>
      <c r="I21" s="685"/>
    </row>
    <row r="22" spans="2:12" x14ac:dyDescent="0.35"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</row>
    <row r="23" spans="2:12" x14ac:dyDescent="0.35">
      <c r="B23" s="246" t="s">
        <v>62</v>
      </c>
      <c r="C23" s="250"/>
      <c r="D23" s="250"/>
      <c r="E23" s="250"/>
      <c r="F23" s="250"/>
      <c r="G23" s="250"/>
      <c r="I23" s="250"/>
      <c r="J23" s="250"/>
      <c r="K23" s="250"/>
      <c r="L23" s="250"/>
    </row>
    <row r="24" spans="2:12" ht="23.5" thickBot="1" x14ac:dyDescent="0.4"/>
    <row r="25" spans="2:12" x14ac:dyDescent="0.35">
      <c r="B25" s="279" t="s">
        <v>48</v>
      </c>
      <c r="C25" s="280"/>
      <c r="D25" s="281"/>
      <c r="E25" s="282" t="s">
        <v>47</v>
      </c>
      <c r="F25" s="280"/>
      <c r="G25" s="281"/>
    </row>
    <row r="26" spans="2:12" x14ac:dyDescent="0.35">
      <c r="B26" s="704"/>
      <c r="C26" s="692"/>
      <c r="D26" s="693"/>
      <c r="E26" s="704"/>
      <c r="F26" s="692"/>
      <c r="G26" s="693"/>
    </row>
    <row r="27" spans="2:12" x14ac:dyDescent="0.35">
      <c r="B27" s="704"/>
      <c r="C27" s="692"/>
      <c r="D27" s="693"/>
      <c r="E27" s="704"/>
      <c r="F27" s="692"/>
      <c r="G27" s="693"/>
      <c r="I27" s="283"/>
    </row>
    <row r="28" spans="2:12" x14ac:dyDescent="0.35">
      <c r="B28" s="704"/>
      <c r="C28" s="692"/>
      <c r="D28" s="693"/>
      <c r="E28" s="704"/>
      <c r="F28" s="692"/>
      <c r="G28" s="693"/>
    </row>
    <row r="29" spans="2:12" x14ac:dyDescent="0.35">
      <c r="B29" s="704"/>
      <c r="C29" s="692"/>
      <c r="D29" s="693"/>
      <c r="E29" s="704"/>
      <c r="F29" s="692"/>
      <c r="G29" s="693"/>
    </row>
    <row r="30" spans="2:12" x14ac:dyDescent="0.35">
      <c r="B30" s="704"/>
      <c r="C30" s="692"/>
      <c r="D30" s="693"/>
      <c r="E30" s="704"/>
      <c r="F30" s="692"/>
      <c r="G30" s="693"/>
    </row>
    <row r="31" spans="2:12" ht="23.5" thickBot="1" x14ac:dyDescent="0.4">
      <c r="B31" s="705"/>
      <c r="C31" s="695"/>
      <c r="D31" s="696"/>
      <c r="E31" s="705"/>
      <c r="F31" s="695"/>
      <c r="G31" s="696"/>
    </row>
    <row r="32" spans="2:12" ht="23.5" thickBot="1" x14ac:dyDescent="0.4"/>
    <row r="33" spans="2:12" ht="23.5" thickBot="1" x14ac:dyDescent="0.4">
      <c r="B33" s="252" t="s">
        <v>49</v>
      </c>
      <c r="C33" s="284"/>
      <c r="D33" s="284"/>
      <c r="E33" s="284"/>
      <c r="F33" s="284"/>
      <c r="G33" s="285"/>
    </row>
    <row r="34" spans="2:12" x14ac:dyDescent="0.35">
      <c r="B34" s="286"/>
      <c r="C34" s="260"/>
      <c r="D34" s="260"/>
      <c r="E34" s="260"/>
      <c r="F34" s="260"/>
      <c r="G34" s="261"/>
    </row>
    <row r="35" spans="2:12" x14ac:dyDescent="0.35">
      <c r="B35" s="287"/>
      <c r="C35" s="275"/>
      <c r="D35" s="275"/>
      <c r="E35" s="275"/>
      <c r="F35" s="275"/>
      <c r="G35" s="276"/>
    </row>
    <row r="36" spans="2:12" x14ac:dyDescent="0.35">
      <c r="B36" s="287"/>
      <c r="C36" s="275"/>
      <c r="D36" s="275"/>
      <c r="E36" s="275"/>
      <c r="F36" s="275"/>
      <c r="G36" s="276"/>
    </row>
    <row r="37" spans="2:12" x14ac:dyDescent="0.35">
      <c r="B37" s="287"/>
      <c r="C37" s="275"/>
      <c r="D37" s="275"/>
      <c r="E37" s="275"/>
      <c r="F37" s="275"/>
      <c r="G37" s="276"/>
    </row>
    <row r="38" spans="2:12" ht="23.5" thickBot="1" x14ac:dyDescent="0.4">
      <c r="B38" s="264"/>
      <c r="C38" s="265"/>
      <c r="D38" s="265"/>
      <c r="E38" s="265"/>
      <c r="F38" s="265"/>
      <c r="G38" s="266"/>
    </row>
    <row r="40" spans="2:12" ht="21" customHeight="1" x14ac:dyDescent="0.35">
      <c r="B40" s="246" t="s">
        <v>61</v>
      </c>
      <c r="C40" s="250"/>
      <c r="D40" s="250"/>
      <c r="E40" s="250"/>
      <c r="F40" s="250"/>
      <c r="G40" s="250"/>
      <c r="H40" s="250"/>
      <c r="I40" s="250"/>
      <c r="J40" s="250"/>
      <c r="K40" s="250"/>
      <c r="L40" s="250"/>
    </row>
    <row r="41" spans="2:12" ht="21" customHeight="1" x14ac:dyDescent="0.35">
      <c r="B41" s="288"/>
      <c r="C41" s="250"/>
      <c r="D41" s="250"/>
      <c r="E41" s="250"/>
      <c r="F41" s="250"/>
      <c r="G41" s="250"/>
      <c r="H41" s="250"/>
      <c r="I41" s="250"/>
      <c r="J41" s="250"/>
      <c r="K41" s="250"/>
      <c r="L41" s="250"/>
    </row>
    <row r="42" spans="2:12" x14ac:dyDescent="0.35">
      <c r="B42" s="288" t="s">
        <v>57</v>
      </c>
      <c r="C42" s="250"/>
      <c r="D42" s="250"/>
      <c r="E42" s="250"/>
      <c r="F42" s="250"/>
      <c r="G42" s="250"/>
      <c r="H42" s="250"/>
      <c r="I42" s="250"/>
      <c r="J42" s="250"/>
      <c r="K42" s="250"/>
      <c r="L42" s="250"/>
    </row>
    <row r="43" spans="2:12" ht="23.5" thickBot="1" x14ac:dyDescent="0.4">
      <c r="C43" s="250"/>
      <c r="D43" s="250"/>
      <c r="E43" s="250"/>
      <c r="F43" s="250"/>
      <c r="G43" s="250"/>
      <c r="H43" s="250"/>
      <c r="I43" s="250"/>
      <c r="J43" s="250"/>
      <c r="K43" s="250"/>
      <c r="L43" s="250"/>
    </row>
    <row r="44" spans="2:12" ht="23.5" thickBot="1" x14ac:dyDescent="0.4">
      <c r="B44" s="706" t="s">
        <v>58</v>
      </c>
      <c r="C44" s="707"/>
      <c r="D44" s="707"/>
      <c r="E44" s="707"/>
      <c r="F44" s="707"/>
      <c r="G44" s="707"/>
      <c r="H44" s="707"/>
      <c r="I44" s="708"/>
      <c r="J44" s="250"/>
      <c r="K44" s="250"/>
      <c r="L44" s="250"/>
    </row>
    <row r="45" spans="2:12" ht="16.5" customHeight="1" x14ac:dyDescent="0.35">
      <c r="B45" s="289" t="s">
        <v>373</v>
      </c>
      <c r="C45" s="290"/>
      <c r="D45" s="290"/>
      <c r="E45" s="290"/>
      <c r="F45" s="290"/>
      <c r="G45" s="290"/>
      <c r="H45" s="290"/>
      <c r="I45" s="291"/>
      <c r="J45" s="250"/>
      <c r="K45" s="250"/>
      <c r="L45" s="250"/>
    </row>
    <row r="46" spans="2:12" ht="14.5" customHeight="1" x14ac:dyDescent="0.35">
      <c r="B46" s="292"/>
      <c r="C46" s="250"/>
      <c r="D46" s="250"/>
      <c r="E46" s="250"/>
      <c r="F46" s="250"/>
      <c r="G46" s="250"/>
      <c r="H46" s="250"/>
      <c r="I46" s="293"/>
      <c r="J46" s="250"/>
      <c r="K46" s="250"/>
      <c r="L46" s="250"/>
    </row>
    <row r="47" spans="2:12" ht="14.5" customHeight="1" x14ac:dyDescent="0.35">
      <c r="B47" s="292"/>
      <c r="C47" s="250"/>
      <c r="D47" s="250"/>
      <c r="E47" s="250"/>
      <c r="F47" s="250"/>
      <c r="G47" s="250"/>
      <c r="H47" s="250"/>
      <c r="I47" s="293"/>
      <c r="J47" s="250"/>
      <c r="K47" s="250"/>
      <c r="L47" s="250"/>
    </row>
    <row r="48" spans="2:12" ht="14.5" customHeight="1" x14ac:dyDescent="0.35">
      <c r="B48" s="292"/>
      <c r="C48" s="250"/>
      <c r="D48" s="250"/>
      <c r="E48" s="250"/>
      <c r="F48" s="250"/>
      <c r="G48" s="250"/>
      <c r="H48" s="250"/>
      <c r="I48" s="293"/>
      <c r="J48" s="250"/>
      <c r="K48" s="250"/>
      <c r="L48" s="250"/>
    </row>
    <row r="49" spans="2:12" ht="21" customHeight="1" thickBot="1" x14ac:dyDescent="0.4">
      <c r="B49" s="294"/>
      <c r="C49" s="295"/>
      <c r="D49" s="295"/>
      <c r="E49" s="295"/>
      <c r="F49" s="295"/>
      <c r="G49" s="295"/>
      <c r="H49" s="295"/>
      <c r="I49" s="296"/>
      <c r="J49" s="250"/>
      <c r="K49" s="250"/>
      <c r="L49" s="250"/>
    </row>
    <row r="50" spans="2:12" x14ac:dyDescent="0.35">
      <c r="B50" s="288"/>
      <c r="C50" s="250"/>
      <c r="D50" s="250"/>
      <c r="E50" s="250"/>
      <c r="F50" s="250"/>
      <c r="G50" s="250"/>
      <c r="H50" s="250"/>
      <c r="I50" s="250"/>
      <c r="J50" s="250"/>
      <c r="K50" s="250"/>
      <c r="L50" s="250"/>
    </row>
    <row r="51" spans="2:12" ht="39.65" customHeight="1" x14ac:dyDescent="0.35">
      <c r="B51" s="288" t="s">
        <v>46</v>
      </c>
      <c r="C51" s="250"/>
      <c r="F51" s="250"/>
      <c r="G51" s="250"/>
      <c r="H51" s="250"/>
      <c r="I51" s="250"/>
      <c r="J51" s="250"/>
      <c r="K51" s="250"/>
      <c r="L51" s="250"/>
    </row>
    <row r="52" spans="2:12" ht="23.5" thickBot="1" x14ac:dyDescent="0.4">
      <c r="B52" s="288"/>
      <c r="C52" s="250"/>
      <c r="D52" s="250"/>
      <c r="E52" s="250"/>
      <c r="F52" s="250"/>
      <c r="G52" s="250"/>
      <c r="H52" s="250"/>
      <c r="I52" s="250"/>
      <c r="J52" s="250"/>
      <c r="K52" s="250"/>
      <c r="L52" s="250"/>
    </row>
    <row r="53" spans="2:12" ht="46" x14ac:dyDescent="0.35">
      <c r="B53" s="250"/>
      <c r="C53" s="250"/>
      <c r="D53" s="297" t="s">
        <v>21</v>
      </c>
      <c r="E53" s="298" t="s">
        <v>22</v>
      </c>
      <c r="F53" s="299" t="s">
        <v>23</v>
      </c>
      <c r="G53" s="300" t="s">
        <v>24</v>
      </c>
      <c r="H53" s="301"/>
      <c r="I53" s="250"/>
      <c r="J53" s="250"/>
      <c r="K53" s="250"/>
      <c r="L53" s="250"/>
    </row>
    <row r="54" spans="2:12" ht="46.5" thickBot="1" x14ac:dyDescent="0.4">
      <c r="B54" s="250"/>
      <c r="C54" s="250"/>
      <c r="D54" s="302" t="s">
        <v>4</v>
      </c>
      <c r="E54" s="303" t="s">
        <v>3</v>
      </c>
      <c r="F54" s="304" t="s">
        <v>5</v>
      </c>
      <c r="G54" s="305" t="s">
        <v>6</v>
      </c>
      <c r="H54" s="301"/>
      <c r="I54" s="250"/>
      <c r="J54" s="250"/>
      <c r="K54" s="250"/>
      <c r="L54" s="250"/>
    </row>
    <row r="55" spans="2:12" ht="23.5" thickBot="1" x14ac:dyDescent="0.4"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</row>
    <row r="56" spans="2:12" ht="34.9" customHeight="1" x14ac:dyDescent="0.35">
      <c r="B56" s="306" t="s">
        <v>7</v>
      </c>
      <c r="C56" s="307" t="s">
        <v>56</v>
      </c>
      <c r="D56" s="308" t="s">
        <v>8</v>
      </c>
      <c r="E56" s="309" t="s">
        <v>2</v>
      </c>
      <c r="F56" s="310" t="s">
        <v>9</v>
      </c>
      <c r="G56" s="311" t="s">
        <v>10</v>
      </c>
      <c r="H56" s="311" t="s">
        <v>51</v>
      </c>
      <c r="I56" s="312" t="s">
        <v>11</v>
      </c>
      <c r="J56" s="250"/>
      <c r="K56" s="250"/>
      <c r="L56" s="250"/>
    </row>
    <row r="57" spans="2:12" ht="40.9" customHeight="1" x14ac:dyDescent="0.35">
      <c r="B57" s="313"/>
      <c r="C57" s="314">
        <f>SUM(C58:C59)</f>
        <v>7</v>
      </c>
      <c r="D57" s="315" t="s">
        <v>12</v>
      </c>
      <c r="E57" s="316" t="s">
        <v>13</v>
      </c>
      <c r="F57" s="317" t="s">
        <v>14</v>
      </c>
      <c r="G57" s="318" t="s">
        <v>15</v>
      </c>
      <c r="H57" s="318" t="s">
        <v>53</v>
      </c>
      <c r="I57" s="319"/>
      <c r="J57" s="250"/>
      <c r="K57" s="250"/>
      <c r="L57" s="250"/>
    </row>
    <row r="58" spans="2:12" ht="46" x14ac:dyDescent="0.35">
      <c r="B58" s="320" t="s">
        <v>142</v>
      </c>
      <c r="C58" s="321">
        <v>4</v>
      </c>
      <c r="D58" s="322"/>
      <c r="E58" s="322">
        <v>2</v>
      </c>
      <c r="F58" s="322"/>
      <c r="G58" s="322"/>
      <c r="H58" s="322"/>
      <c r="I58" s="323">
        <f>IF(COUNTBLANK(D58:H58)=4,SUM(D58:G58)*C58,"veuillez entrer une valeur")</f>
        <v>8</v>
      </c>
      <c r="J58" s="250"/>
      <c r="L58" s="250"/>
    </row>
    <row r="59" spans="2:12" ht="39" customHeight="1" thickBot="1" x14ac:dyDescent="0.4">
      <c r="B59" s="324" t="s">
        <v>16</v>
      </c>
      <c r="C59" s="325">
        <v>3</v>
      </c>
      <c r="D59" s="326"/>
      <c r="E59" s="326">
        <v>2</v>
      </c>
      <c r="F59" s="326"/>
      <c r="G59" s="326"/>
      <c r="H59" s="326"/>
      <c r="I59" s="327">
        <f>IF(COUNTBLANK(D59:H59)=4,SUM(D59:G59)*C59,"veuillez entrer une valeur")</f>
        <v>6</v>
      </c>
      <c r="J59" s="250"/>
      <c r="K59" s="250"/>
      <c r="L59" s="250"/>
    </row>
    <row r="60" spans="2:12" ht="23.5" thickBot="1" x14ac:dyDescent="0.4">
      <c r="B60" s="328" t="s">
        <v>50</v>
      </c>
      <c r="C60" s="329">
        <f>3*C57-IF(H58="x",3*C58,0)-IF(H59="x",3*C59,0)</f>
        <v>21</v>
      </c>
      <c r="D60" s="330"/>
      <c r="E60" s="330"/>
      <c r="F60" s="331"/>
      <c r="G60" s="332" t="s">
        <v>25</v>
      </c>
      <c r="H60" s="332"/>
      <c r="I60" s="333">
        <f>SUM(I58:I59)</f>
        <v>14</v>
      </c>
      <c r="J60" s="250"/>
      <c r="K60" s="250"/>
      <c r="L60" s="250"/>
    </row>
    <row r="61" spans="2:12" ht="23.5" thickBot="1" x14ac:dyDescent="0.4"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</row>
    <row r="62" spans="2:12" ht="46" x14ac:dyDescent="0.35">
      <c r="B62" s="306" t="s">
        <v>17</v>
      </c>
      <c r="C62" s="334" t="s">
        <v>56</v>
      </c>
      <c r="D62" s="335" t="s">
        <v>8</v>
      </c>
      <c r="E62" s="336" t="s">
        <v>2</v>
      </c>
      <c r="F62" s="337" t="s">
        <v>9</v>
      </c>
      <c r="G62" s="338" t="s">
        <v>10</v>
      </c>
      <c r="H62" s="311" t="s">
        <v>51</v>
      </c>
      <c r="I62" s="312" t="s">
        <v>11</v>
      </c>
      <c r="J62" s="250"/>
      <c r="K62" s="250"/>
      <c r="L62" s="250"/>
    </row>
    <row r="63" spans="2:12" ht="46" x14ac:dyDescent="0.35">
      <c r="B63" s="313"/>
      <c r="C63" s="339">
        <f>SUM(C64:C66)</f>
        <v>6</v>
      </c>
      <c r="D63" s="340" t="s">
        <v>12</v>
      </c>
      <c r="E63" s="341" t="s">
        <v>13</v>
      </c>
      <c r="F63" s="342" t="s">
        <v>14</v>
      </c>
      <c r="G63" s="343" t="s">
        <v>15</v>
      </c>
      <c r="H63" s="344" t="s">
        <v>54</v>
      </c>
      <c r="I63" s="345"/>
      <c r="J63" s="250"/>
      <c r="K63" s="250"/>
      <c r="L63" s="250"/>
    </row>
    <row r="64" spans="2:12" x14ac:dyDescent="0.35">
      <c r="B64" s="320" t="s">
        <v>18</v>
      </c>
      <c r="C64" s="321">
        <v>3</v>
      </c>
      <c r="D64" s="346"/>
      <c r="E64" s="346">
        <v>2</v>
      </c>
      <c r="F64" s="346"/>
      <c r="G64" s="346"/>
      <c r="H64" s="347"/>
      <c r="I64" s="323">
        <f>IF(COUNTBLANK(D64:H64)=4,SUM(D64:G64)*C64,"veuillez entrer une valeur")</f>
        <v>6</v>
      </c>
      <c r="J64" s="250"/>
      <c r="K64" s="250"/>
      <c r="L64" s="250"/>
    </row>
    <row r="65" spans="2:12" x14ac:dyDescent="0.35">
      <c r="B65" s="320" t="s">
        <v>42</v>
      </c>
      <c r="C65" s="321">
        <v>2</v>
      </c>
      <c r="D65" s="346"/>
      <c r="E65" s="346">
        <v>2</v>
      </c>
      <c r="F65" s="346"/>
      <c r="G65" s="346"/>
      <c r="H65" s="322"/>
      <c r="I65" s="323">
        <f>IF(COUNTBLANK(D65:H65)=4,SUM(D65:G65)*C65,"veuillez entrer une valeur")</f>
        <v>4</v>
      </c>
      <c r="J65" s="250"/>
      <c r="K65" s="250"/>
      <c r="L65" s="250"/>
    </row>
    <row r="66" spans="2:12" ht="46.5" thickBot="1" x14ac:dyDescent="0.4">
      <c r="B66" s="320" t="s">
        <v>19</v>
      </c>
      <c r="C66" s="321">
        <v>1</v>
      </c>
      <c r="D66" s="348"/>
      <c r="E66" s="348">
        <v>2</v>
      </c>
      <c r="F66" s="348"/>
      <c r="G66" s="348"/>
      <c r="H66" s="349"/>
      <c r="I66" s="327">
        <f>IF(COUNTBLANK(D66:H66)=4,SUM(D66:G66)*C66,"veuillez entrer une valeur")</f>
        <v>2</v>
      </c>
      <c r="J66" s="250"/>
      <c r="K66" s="250"/>
      <c r="L66" s="250"/>
    </row>
    <row r="67" spans="2:12" ht="23.5" thickBot="1" x14ac:dyDescent="0.4">
      <c r="B67" s="328" t="s">
        <v>50</v>
      </c>
      <c r="C67" s="329">
        <f>3*C63-IF(H64="x",3*C64,0)-IF(H65="x",3*C65,0)-IF(H66="x",3*C66,0)</f>
        <v>18</v>
      </c>
      <c r="D67" s="330"/>
      <c r="E67" s="330"/>
      <c r="F67" s="350"/>
      <c r="G67" s="351" t="s">
        <v>25</v>
      </c>
      <c r="H67" s="332"/>
      <c r="I67" s="333">
        <f>SUM(I64:I66)</f>
        <v>12</v>
      </c>
      <c r="J67" s="250"/>
      <c r="K67" s="250"/>
      <c r="L67" s="250"/>
    </row>
    <row r="68" spans="2:12" ht="18.649999999999999" customHeight="1" thickBot="1" x14ac:dyDescent="0.4"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</row>
    <row r="69" spans="2:12" ht="29.5" customHeight="1" x14ac:dyDescent="0.35">
      <c r="B69" s="306" t="s">
        <v>20</v>
      </c>
      <c r="C69" s="334" t="s">
        <v>56</v>
      </c>
      <c r="D69" s="335" t="s">
        <v>8</v>
      </c>
      <c r="E69" s="336" t="s">
        <v>2</v>
      </c>
      <c r="F69" s="337" t="s">
        <v>9</v>
      </c>
      <c r="G69" s="352" t="s">
        <v>10</v>
      </c>
      <c r="H69" s="311" t="s">
        <v>51</v>
      </c>
      <c r="I69" s="312" t="s">
        <v>11</v>
      </c>
      <c r="J69" s="250"/>
      <c r="K69" s="250"/>
      <c r="L69" s="250"/>
    </row>
    <row r="70" spans="2:12" ht="46" x14ac:dyDescent="0.35">
      <c r="B70" s="313"/>
      <c r="C70" s="339">
        <f>SUM(C71:C73)</f>
        <v>4</v>
      </c>
      <c r="D70" s="340" t="s">
        <v>12</v>
      </c>
      <c r="E70" s="341" t="s">
        <v>13</v>
      </c>
      <c r="F70" s="342" t="s">
        <v>14</v>
      </c>
      <c r="G70" s="353" t="s">
        <v>15</v>
      </c>
      <c r="H70" s="344" t="s">
        <v>55</v>
      </c>
      <c r="I70" s="345"/>
      <c r="J70" s="250"/>
      <c r="K70" s="250"/>
      <c r="L70" s="250"/>
    </row>
    <row r="71" spans="2:12" ht="69" x14ac:dyDescent="0.35">
      <c r="B71" s="320" t="s">
        <v>143</v>
      </c>
      <c r="C71" s="321">
        <v>2</v>
      </c>
      <c r="D71" s="346"/>
      <c r="E71" s="346"/>
      <c r="F71" s="346">
        <v>1</v>
      </c>
      <c r="G71" s="346"/>
      <c r="H71" s="347"/>
      <c r="I71" s="323">
        <f>IF(COUNTBLANK(D71:H71)=4,SUM(D71:G71)*C71,"veuillez entrer une valeur")</f>
        <v>2</v>
      </c>
      <c r="J71" s="250"/>
      <c r="K71" s="250"/>
      <c r="L71" s="250"/>
    </row>
    <row r="72" spans="2:12" ht="92" x14ac:dyDescent="0.35">
      <c r="B72" s="320" t="s">
        <v>144</v>
      </c>
      <c r="C72" s="321">
        <v>1</v>
      </c>
      <c r="D72" s="346"/>
      <c r="E72" s="346">
        <v>2</v>
      </c>
      <c r="F72" s="346"/>
      <c r="G72" s="346"/>
      <c r="H72" s="322"/>
      <c r="I72" s="323">
        <f>IF(COUNTBLANK(D72:H72)=4,SUM(D72:G72)*C72,"veuillez entrer une valeur")</f>
        <v>2</v>
      </c>
      <c r="J72" s="250"/>
      <c r="K72" s="250"/>
      <c r="L72" s="250"/>
    </row>
    <row r="73" spans="2:12" ht="115.5" thickBot="1" x14ac:dyDescent="0.4">
      <c r="B73" s="320" t="s">
        <v>145</v>
      </c>
      <c r="C73" s="321">
        <v>1</v>
      </c>
      <c r="D73" s="348"/>
      <c r="E73" s="348">
        <v>2</v>
      </c>
      <c r="F73" s="348"/>
      <c r="G73" s="348"/>
      <c r="H73" s="349"/>
      <c r="I73" s="327">
        <f>IF(COUNTBLANK(D73:H73)=4,SUM(D73:G73)*C73,"veuillez entrer une valeur")</f>
        <v>2</v>
      </c>
      <c r="J73" s="250"/>
      <c r="K73" s="250"/>
      <c r="L73" s="250"/>
    </row>
    <row r="74" spans="2:12" ht="23.5" thickBot="1" x14ac:dyDescent="0.4">
      <c r="B74" s="328" t="s">
        <v>50</v>
      </c>
      <c r="C74" s="329">
        <f>3*C70-IF(H71="x",3*C71,0)-IF(H72="x",3*C72,0)-IF(H73="x",3*C73,0)</f>
        <v>12</v>
      </c>
      <c r="D74" s="330"/>
      <c r="E74" s="330"/>
      <c r="F74" s="350"/>
      <c r="G74" s="351" t="s">
        <v>25</v>
      </c>
      <c r="H74" s="332"/>
      <c r="I74" s="333">
        <f>SUM(I71:I73)</f>
        <v>6</v>
      </c>
      <c r="J74" s="250"/>
      <c r="K74" s="250"/>
      <c r="L74" s="250"/>
    </row>
    <row r="75" spans="2:12" ht="23.5" thickBot="1" x14ac:dyDescent="0.4"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</row>
    <row r="76" spans="2:12" ht="39" customHeight="1" x14ac:dyDescent="0.35">
      <c r="B76" s="354" t="s">
        <v>52</v>
      </c>
      <c r="C76" s="355">
        <f>SUM(C60+C67+C74)</f>
        <v>51</v>
      </c>
      <c r="D76" s="356">
        <f>SUM(I74+I67+I60)</f>
        <v>32</v>
      </c>
      <c r="E76" s="250"/>
      <c r="F76" s="250"/>
      <c r="G76" s="250"/>
      <c r="H76" s="250"/>
      <c r="I76" s="250"/>
      <c r="J76" s="250"/>
      <c r="K76" s="250"/>
      <c r="L76" s="250"/>
    </row>
    <row r="77" spans="2:12" ht="23.5" thickBot="1" x14ac:dyDescent="0.4">
      <c r="B77" s="709" t="s">
        <v>60</v>
      </c>
      <c r="C77" s="710"/>
      <c r="D77" s="357">
        <f>(D76/C76)*20</f>
        <v>12.549019607843137</v>
      </c>
      <c r="E77" s="250"/>
      <c r="F77" s="250"/>
      <c r="G77" s="250"/>
      <c r="H77" s="250"/>
      <c r="I77" s="250"/>
      <c r="J77" s="250"/>
      <c r="K77" s="250"/>
      <c r="L77" s="250"/>
    </row>
    <row r="78" spans="2:12" x14ac:dyDescent="0.35">
      <c r="C78" s="301"/>
      <c r="D78" s="250"/>
      <c r="E78" s="250"/>
      <c r="F78" s="250"/>
      <c r="G78" s="250"/>
      <c r="H78" s="250"/>
      <c r="I78" s="250"/>
      <c r="J78" s="250"/>
      <c r="K78" s="250"/>
      <c r="L78" s="250"/>
    </row>
    <row r="80" spans="2:12" x14ac:dyDescent="0.35">
      <c r="B80" s="246" t="s">
        <v>63</v>
      </c>
      <c r="C80" s="250"/>
      <c r="D80" s="250"/>
      <c r="E80" s="250"/>
      <c r="F80" s="250"/>
      <c r="G80" s="250"/>
      <c r="H80" s="250"/>
      <c r="I80" s="250"/>
      <c r="J80" s="250"/>
      <c r="K80" s="250"/>
      <c r="L80" s="250"/>
    </row>
    <row r="81" spans="2:20" ht="23.5" thickBot="1" x14ac:dyDescent="0.4">
      <c r="B81" s="250"/>
      <c r="C81" s="250"/>
      <c r="D81" s="250"/>
      <c r="E81" s="250"/>
      <c r="F81" s="250"/>
      <c r="G81" s="250"/>
      <c r="H81" s="250"/>
      <c r="I81" s="250"/>
      <c r="J81" s="250"/>
      <c r="K81" s="250"/>
      <c r="L81" s="250"/>
    </row>
    <row r="82" spans="2:20" ht="43.15" customHeight="1" thickBot="1" x14ac:dyDescent="0.4">
      <c r="B82" s="358"/>
      <c r="C82" s="711" t="s">
        <v>65</v>
      </c>
      <c r="D82" s="712"/>
      <c r="E82" s="713"/>
      <c r="F82" s="711" t="s">
        <v>67</v>
      </c>
      <c r="G82" s="712"/>
      <c r="H82" s="713"/>
      <c r="I82" s="711" t="s">
        <v>68</v>
      </c>
      <c r="J82" s="712"/>
      <c r="K82" s="713"/>
      <c r="L82" s="711" t="s">
        <v>69</v>
      </c>
      <c r="M82" s="712"/>
      <c r="N82" s="713"/>
      <c r="O82" s="711" t="s">
        <v>70</v>
      </c>
      <c r="P82" s="712"/>
      <c r="Q82" s="713"/>
      <c r="R82" s="711" t="s">
        <v>372</v>
      </c>
      <c r="S82" s="712"/>
      <c r="T82" s="713"/>
    </row>
    <row r="83" spans="2:20" ht="43.15" customHeight="1" x14ac:dyDescent="0.35">
      <c r="B83" s="359" t="s">
        <v>64</v>
      </c>
      <c r="C83" s="714">
        <v>43279</v>
      </c>
      <c r="D83" s="715"/>
      <c r="E83" s="716"/>
      <c r="F83" s="717">
        <v>43644</v>
      </c>
      <c r="G83" s="718"/>
      <c r="H83" s="690"/>
      <c r="I83" s="717">
        <v>44010</v>
      </c>
      <c r="J83" s="718"/>
      <c r="K83" s="690"/>
      <c r="L83" s="717">
        <f>DATE(YEAR(C84)+3,MONTH(C84),DAY(C84))</f>
        <v>44375</v>
      </c>
      <c r="M83" s="718"/>
      <c r="N83" s="690"/>
      <c r="O83" s="717">
        <f>DATE(YEAR(C84)+4,MONTH(C84),DAY(C84))</f>
        <v>44740</v>
      </c>
      <c r="P83" s="718"/>
      <c r="Q83" s="690"/>
      <c r="R83" s="717">
        <f>DATE(YEAR(F84)+4,MONTH(F84),DAY(F84))</f>
        <v>45217</v>
      </c>
      <c r="S83" s="718"/>
      <c r="T83" s="690"/>
    </row>
    <row r="84" spans="2:20" x14ac:dyDescent="0.35">
      <c r="B84" s="360" t="s">
        <v>26</v>
      </c>
      <c r="C84" s="725">
        <v>43279</v>
      </c>
      <c r="D84" s="692"/>
      <c r="E84" s="693"/>
      <c r="F84" s="725">
        <v>43756</v>
      </c>
      <c r="G84" s="692"/>
      <c r="H84" s="693"/>
      <c r="I84" s="725">
        <v>44005</v>
      </c>
      <c r="J84" s="692"/>
      <c r="K84" s="693"/>
      <c r="L84" s="725">
        <v>44407</v>
      </c>
      <c r="M84" s="692"/>
      <c r="N84" s="693"/>
      <c r="O84" s="725">
        <v>44767</v>
      </c>
      <c r="P84" s="692"/>
      <c r="Q84" s="693"/>
      <c r="R84" s="725">
        <v>45149</v>
      </c>
      <c r="S84" s="692"/>
      <c r="T84" s="693"/>
    </row>
    <row r="85" spans="2:20" x14ac:dyDescent="0.35">
      <c r="B85" s="361" t="s">
        <v>27</v>
      </c>
      <c r="C85" s="719">
        <v>14.9</v>
      </c>
      <c r="D85" s="720"/>
      <c r="E85" s="721"/>
      <c r="F85" s="704">
        <v>15.68</v>
      </c>
      <c r="G85" s="692"/>
      <c r="H85" s="693"/>
      <c r="I85" s="704">
        <v>14.9</v>
      </c>
      <c r="J85" s="692"/>
      <c r="K85" s="693"/>
      <c r="L85" s="722">
        <f>D77</f>
        <v>12.549019607843137</v>
      </c>
      <c r="M85" s="723"/>
      <c r="N85" s="724"/>
      <c r="O85" s="722">
        <v>14.11</v>
      </c>
      <c r="P85" s="723"/>
      <c r="Q85" s="724"/>
      <c r="R85" s="704">
        <f>D77</f>
        <v>12.549019607843137</v>
      </c>
      <c r="S85" s="692"/>
      <c r="T85" s="693"/>
    </row>
    <row r="86" spans="2:20" ht="78" customHeight="1" x14ac:dyDescent="0.35">
      <c r="B86" s="360" t="s">
        <v>43</v>
      </c>
      <c r="C86" s="704"/>
      <c r="D86" s="692"/>
      <c r="E86" s="693"/>
      <c r="F86" s="704"/>
      <c r="G86" s="692"/>
      <c r="H86" s="693"/>
      <c r="I86" s="704"/>
      <c r="J86" s="692"/>
      <c r="K86" s="693"/>
      <c r="L86" s="704"/>
      <c r="M86" s="692"/>
      <c r="N86" s="693"/>
      <c r="O86" s="726" t="s">
        <v>385</v>
      </c>
      <c r="P86" s="727"/>
      <c r="Q86" s="728"/>
      <c r="R86" s="704" t="s">
        <v>418</v>
      </c>
      <c r="S86" s="692"/>
      <c r="T86" s="693"/>
    </row>
    <row r="87" spans="2:20" ht="21" customHeight="1" x14ac:dyDescent="0.35">
      <c r="B87" s="362"/>
      <c r="C87" s="250"/>
      <c r="D87" s="250"/>
      <c r="E87" s="250"/>
      <c r="F87" s="250"/>
      <c r="G87" s="250"/>
      <c r="H87" s="250"/>
      <c r="I87" s="250"/>
      <c r="J87" s="250"/>
      <c r="K87" s="250"/>
      <c r="L87" s="250"/>
    </row>
  </sheetData>
  <mergeCells count="62">
    <mergeCell ref="R82:T82"/>
    <mergeCell ref="R83:T83"/>
    <mergeCell ref="R84:T84"/>
    <mergeCell ref="R85:T85"/>
    <mergeCell ref="R86:T86"/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C84:E84">
    <cfRule type="cellIs" dxfId="114" priority="2" operator="equal">
      <formula>"veuillez saisir ici une date"</formula>
    </cfRule>
  </conditionalFormatting>
  <conditionalFormatting sqref="G6:I6">
    <cfRule type="cellIs" dxfId="113" priority="1" operator="equal">
      <formula>"Veuillez saisir ici une date"</formula>
    </cfRule>
  </conditionalFormatting>
  <conditionalFormatting sqref="I58:I59 I64:I66 I71:I73">
    <cfRule type="cellIs" dxfId="112" priority="5" operator="equal">
      <formula>"veuillez entrer une valeur"</formula>
    </cfRule>
  </conditionalFormatting>
  <dataValidations count="1">
    <dataValidation type="list" allowBlank="1" showInputMessage="1" showErrorMessage="1" sqref="C7:E7" xr:uid="{00000000-0002-0000-0100-000000000000}">
      <formula1>"Fournisseur,Prestataire de Service"</formula1>
    </dataValidation>
  </dataValidations>
  <hyperlinks>
    <hyperlink ref="C21" r:id="rId1" xr:uid="{00000000-0004-0000-0100-000000000000}"/>
  </hyperlinks>
  <pageMargins left="0.7" right="0.7" top="0.75" bottom="0.75" header="0.3" footer="0.3"/>
  <pageSetup paperSize="9" scale="50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Q86"/>
  <sheetViews>
    <sheetView showGridLines="0" topLeftCell="A72" zoomScale="60" zoomScaleNormal="60" workbookViewId="0">
      <selection activeCell="G77" sqref="A1:XFD1048576"/>
    </sheetView>
  </sheetViews>
  <sheetFormatPr baseColWidth="10" defaultColWidth="11.453125" defaultRowHeight="21.5" x14ac:dyDescent="0.9"/>
  <cols>
    <col min="1" max="1" width="21.7265625" style="601" customWidth="1"/>
    <col min="2" max="2" width="11.453125" style="601"/>
    <col min="3" max="3" width="20.453125" style="601" customWidth="1"/>
    <col min="4" max="4" width="21.453125" style="601" customWidth="1"/>
    <col min="5" max="5" width="19.26953125" style="601" customWidth="1"/>
    <col min="6" max="6" width="21.7265625" style="601" customWidth="1"/>
    <col min="7" max="7" width="19.26953125" style="601" customWidth="1"/>
    <col min="8" max="8" width="23.1796875" style="601" customWidth="1"/>
    <col min="9" max="16384" width="11.453125" style="601"/>
  </cols>
  <sheetData>
    <row r="1" spans="1:17" ht="38" x14ac:dyDescent="0.9">
      <c r="A1" s="124" t="s">
        <v>37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22" thickBot="1" x14ac:dyDescent="0.95">
      <c r="A2" s="126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55.5" thickBot="1" x14ac:dyDescent="0.95">
      <c r="A3" s="127" t="s">
        <v>1</v>
      </c>
      <c r="B3" s="825" t="s">
        <v>244</v>
      </c>
      <c r="C3" s="826"/>
      <c r="D3" s="826"/>
      <c r="E3" s="826"/>
      <c r="F3" s="826"/>
      <c r="G3" s="826"/>
      <c r="H3" s="827"/>
      <c r="I3" s="128"/>
      <c r="J3" s="125"/>
      <c r="K3" s="125"/>
      <c r="L3" s="125"/>
      <c r="M3" s="125"/>
      <c r="N3" s="125"/>
      <c r="O3" s="125"/>
      <c r="P3" s="125"/>
      <c r="Q3" s="125"/>
    </row>
    <row r="4" spans="1:17" ht="22" thickBot="1" x14ac:dyDescent="0.9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17" ht="138" thickBot="1" x14ac:dyDescent="0.95">
      <c r="A5" s="127" t="s">
        <v>66</v>
      </c>
      <c r="B5" s="855">
        <v>43384</v>
      </c>
      <c r="C5" s="856"/>
      <c r="D5" s="857"/>
      <c r="E5" s="129" t="s">
        <v>71</v>
      </c>
      <c r="F5" s="855">
        <v>43384</v>
      </c>
      <c r="G5" s="856"/>
      <c r="H5" s="857"/>
      <c r="I5" s="125"/>
      <c r="J5" s="125"/>
      <c r="K5" s="125"/>
      <c r="L5" s="125"/>
      <c r="M5" s="125"/>
      <c r="N5" s="125"/>
      <c r="O5" s="125"/>
      <c r="P5" s="125"/>
      <c r="Q5" s="125"/>
    </row>
    <row r="6" spans="1:17" ht="28" thickBot="1" x14ac:dyDescent="0.95">
      <c r="A6" s="130"/>
      <c r="B6" s="130"/>
      <c r="C6" s="130"/>
      <c r="D6" s="130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1:17" ht="28" thickBot="1" x14ac:dyDescent="0.95">
      <c r="A7" s="131" t="s">
        <v>28</v>
      </c>
      <c r="B7" s="132"/>
      <c r="C7" s="133"/>
      <c r="D7" s="125"/>
      <c r="E7" s="131" t="s">
        <v>0</v>
      </c>
      <c r="F7" s="132"/>
      <c r="G7" s="132"/>
      <c r="H7" s="133"/>
      <c r="I7" s="134"/>
      <c r="J7" s="125"/>
      <c r="K7" s="125"/>
      <c r="L7" s="125"/>
      <c r="M7" s="125"/>
      <c r="N7" s="125"/>
      <c r="O7" s="125"/>
      <c r="P7" s="125"/>
      <c r="Q7" s="125"/>
    </row>
    <row r="8" spans="1:17" ht="27.5" x14ac:dyDescent="0.9">
      <c r="A8" s="831" t="s">
        <v>29</v>
      </c>
      <c r="B8" s="832"/>
      <c r="C8" s="137" t="s">
        <v>73</v>
      </c>
      <c r="D8" s="138"/>
      <c r="E8" s="171" t="s">
        <v>250</v>
      </c>
      <c r="F8" s="172"/>
      <c r="G8" s="172"/>
      <c r="H8" s="173"/>
      <c r="I8" s="141"/>
      <c r="J8" s="125"/>
      <c r="K8" s="125"/>
      <c r="L8" s="125"/>
      <c r="M8" s="125"/>
      <c r="N8" s="125"/>
      <c r="O8" s="125"/>
      <c r="P8" s="125"/>
      <c r="Q8" s="125"/>
    </row>
    <row r="9" spans="1:17" ht="28" thickBot="1" x14ac:dyDescent="0.95">
      <c r="A9" s="839" t="s">
        <v>30</v>
      </c>
      <c r="B9" s="840"/>
      <c r="C9" s="143"/>
      <c r="D9" s="138"/>
      <c r="E9" s="176" t="s">
        <v>251</v>
      </c>
      <c r="F9" s="177"/>
      <c r="G9" s="177"/>
      <c r="H9" s="178"/>
      <c r="I9" s="141"/>
      <c r="J9" s="125"/>
      <c r="K9" s="125"/>
      <c r="L9" s="125"/>
      <c r="M9" s="125"/>
      <c r="N9" s="125"/>
      <c r="O9" s="125"/>
      <c r="P9" s="125"/>
      <c r="Q9" s="125"/>
    </row>
    <row r="10" spans="1:17" ht="22" thickBot="1" x14ac:dyDescent="0.9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7" ht="28" thickBot="1" x14ac:dyDescent="0.95">
      <c r="A11" s="131" t="s">
        <v>44</v>
      </c>
      <c r="B11" s="132"/>
      <c r="C11" s="132"/>
      <c r="D11" s="132"/>
      <c r="E11" s="132"/>
      <c r="F11" s="132"/>
      <c r="G11" s="132"/>
      <c r="H11" s="133"/>
      <c r="I11" s="134"/>
      <c r="J11" s="125"/>
      <c r="K11" s="125"/>
      <c r="L11" s="125"/>
      <c r="M11" s="125"/>
      <c r="N11" s="125"/>
      <c r="O11" s="125"/>
      <c r="P11" s="125"/>
      <c r="Q11" s="125"/>
    </row>
    <row r="12" spans="1:17" ht="27.5" x14ac:dyDescent="0.9">
      <c r="A12" s="135" t="s">
        <v>31</v>
      </c>
      <c r="B12" s="147"/>
      <c r="C12" s="136" t="s">
        <v>32</v>
      </c>
      <c r="D12" s="819">
        <v>205991882</v>
      </c>
      <c r="E12" s="820"/>
      <c r="F12" s="136" t="s">
        <v>33</v>
      </c>
      <c r="G12" s="819" t="s">
        <v>254</v>
      </c>
      <c r="H12" s="803"/>
      <c r="I12" s="128"/>
      <c r="J12" s="125"/>
      <c r="K12" s="125"/>
      <c r="L12" s="125"/>
      <c r="M12" s="125"/>
      <c r="N12" s="125"/>
      <c r="O12" s="125"/>
      <c r="P12" s="125"/>
      <c r="Q12" s="125"/>
    </row>
    <row r="13" spans="1:17" ht="27.5" x14ac:dyDescent="0.9">
      <c r="A13" s="148" t="s">
        <v>34</v>
      </c>
      <c r="B13" s="821" t="s">
        <v>248</v>
      </c>
      <c r="C13" s="786"/>
      <c r="D13" s="786"/>
      <c r="E13" s="786"/>
      <c r="F13" s="786"/>
      <c r="G13" s="786"/>
      <c r="H13" s="787"/>
      <c r="I13" s="128"/>
      <c r="J13" s="125"/>
      <c r="K13" s="125"/>
      <c r="L13" s="125"/>
      <c r="M13" s="125"/>
      <c r="N13" s="125"/>
      <c r="O13" s="125"/>
      <c r="P13" s="125"/>
      <c r="Q13" s="125"/>
    </row>
    <row r="14" spans="1:17" ht="28" thickBot="1" x14ac:dyDescent="0.95">
      <c r="A14" s="142" t="s">
        <v>35</v>
      </c>
      <c r="B14" s="860"/>
      <c r="C14" s="810"/>
      <c r="D14" s="810"/>
      <c r="E14" s="810"/>
      <c r="F14" s="810"/>
      <c r="G14" s="810"/>
      <c r="H14" s="811"/>
      <c r="I14" s="128"/>
      <c r="J14" s="125"/>
      <c r="K14" s="125"/>
      <c r="L14" s="125"/>
      <c r="M14" s="125"/>
      <c r="N14" s="125"/>
      <c r="O14" s="125"/>
      <c r="P14" s="125"/>
      <c r="Q14" s="125"/>
    </row>
    <row r="15" spans="1:17" ht="28" thickBot="1" x14ac:dyDescent="0.95">
      <c r="A15" s="149"/>
      <c r="B15" s="130"/>
      <c r="C15" s="130"/>
      <c r="D15" s="130"/>
      <c r="E15" s="130"/>
      <c r="F15" s="130"/>
      <c r="G15" s="130"/>
      <c r="H15" s="130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1:17" ht="28" thickBot="1" x14ac:dyDescent="0.95">
      <c r="A16" s="150" t="s">
        <v>89</v>
      </c>
      <c r="B16" s="151"/>
      <c r="C16" s="151"/>
      <c r="D16" s="476"/>
      <c r="E16" s="131" t="s">
        <v>36</v>
      </c>
      <c r="F16" s="132"/>
      <c r="G16" s="132"/>
      <c r="H16" s="133"/>
      <c r="I16" s="134"/>
      <c r="J16" s="125"/>
      <c r="K16" s="125"/>
      <c r="L16" s="125"/>
      <c r="M16" s="125"/>
      <c r="N16" s="125"/>
      <c r="O16" s="125"/>
      <c r="P16" s="125"/>
      <c r="Q16" s="125"/>
    </row>
    <row r="17" spans="1:17" ht="27.5" x14ac:dyDescent="0.9">
      <c r="A17" s="153" t="s">
        <v>38</v>
      </c>
      <c r="B17" s="822" t="s">
        <v>246</v>
      </c>
      <c r="C17" s="823"/>
      <c r="D17" s="824"/>
      <c r="E17" s="154" t="s">
        <v>38</v>
      </c>
      <c r="F17" s="822"/>
      <c r="G17" s="823"/>
      <c r="H17" s="824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1:17" ht="27.5" x14ac:dyDescent="0.9">
      <c r="A18" s="155" t="s">
        <v>41</v>
      </c>
      <c r="B18" s="812" t="s">
        <v>247</v>
      </c>
      <c r="C18" s="813"/>
      <c r="D18" s="814"/>
      <c r="E18" s="154" t="s">
        <v>41</v>
      </c>
      <c r="F18" s="812"/>
      <c r="G18" s="813"/>
      <c r="H18" s="814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1:17" ht="27.5" x14ac:dyDescent="0.9">
      <c r="A19" s="155" t="s">
        <v>39</v>
      </c>
      <c r="B19" s="815" t="s">
        <v>249</v>
      </c>
      <c r="C19" s="813"/>
      <c r="D19" s="814"/>
      <c r="E19" s="154" t="s">
        <v>39</v>
      </c>
      <c r="F19" s="812"/>
      <c r="G19" s="813"/>
      <c r="H19" s="814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1:17" ht="28" thickBot="1" x14ac:dyDescent="0.95">
      <c r="A20" s="158" t="s">
        <v>40</v>
      </c>
      <c r="B20" s="816" t="s">
        <v>252</v>
      </c>
      <c r="C20" s="817"/>
      <c r="D20" s="818"/>
      <c r="E20" s="159" t="s">
        <v>40</v>
      </c>
      <c r="F20" s="816"/>
      <c r="G20" s="817"/>
      <c r="H20" s="818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1:17" x14ac:dyDescent="0.9">
      <c r="A21" s="141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25"/>
      <c r="M21" s="125"/>
      <c r="N21" s="125"/>
      <c r="O21" s="125"/>
      <c r="P21" s="125"/>
      <c r="Q21" s="125"/>
    </row>
    <row r="22" spans="1:17" ht="38" x14ac:dyDescent="0.9">
      <c r="A22" s="124" t="s">
        <v>62</v>
      </c>
      <c r="B22" s="141"/>
      <c r="C22" s="141"/>
      <c r="D22" s="141"/>
      <c r="E22" s="141"/>
      <c r="F22" s="141"/>
      <c r="G22" s="125"/>
      <c r="H22" s="141"/>
      <c r="I22" s="141"/>
      <c r="J22" s="141"/>
      <c r="K22" s="141"/>
      <c r="L22" s="125"/>
      <c r="M22" s="125"/>
      <c r="N22" s="125"/>
      <c r="O22" s="125"/>
      <c r="P22" s="125"/>
      <c r="Q22" s="125"/>
    </row>
    <row r="23" spans="1:17" ht="22" thickBot="1" x14ac:dyDescent="0.95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1:17" ht="27.5" x14ac:dyDescent="0.9">
      <c r="A24" s="160" t="s">
        <v>48</v>
      </c>
      <c r="B24" s="161"/>
      <c r="C24" s="162"/>
      <c r="D24" s="163" t="s">
        <v>47</v>
      </c>
      <c r="E24" s="161"/>
      <c r="F24" s="162"/>
      <c r="G24" s="125"/>
      <c r="H24" s="130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1:17" ht="27.5" x14ac:dyDescent="0.9">
      <c r="A25" s="785"/>
      <c r="B25" s="786"/>
      <c r="C25" s="787"/>
      <c r="D25" s="785"/>
      <c r="E25" s="786"/>
      <c r="F25" s="787"/>
      <c r="G25" s="125"/>
      <c r="H25" s="130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1:17" ht="27.5" x14ac:dyDescent="0.9">
      <c r="A26" s="785"/>
      <c r="B26" s="786"/>
      <c r="C26" s="787"/>
      <c r="D26" s="785"/>
      <c r="E26" s="786"/>
      <c r="F26" s="787"/>
      <c r="G26" s="125"/>
      <c r="H26" s="164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1:17" ht="27.5" x14ac:dyDescent="0.9">
      <c r="A27" s="785"/>
      <c r="B27" s="786"/>
      <c r="C27" s="787"/>
      <c r="D27" s="785"/>
      <c r="E27" s="786"/>
      <c r="F27" s="787"/>
      <c r="G27" s="125"/>
      <c r="H27" s="130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1:17" ht="27.5" x14ac:dyDescent="0.9">
      <c r="A28" s="785"/>
      <c r="B28" s="786"/>
      <c r="C28" s="787"/>
      <c r="D28" s="785"/>
      <c r="E28" s="786"/>
      <c r="F28" s="787"/>
      <c r="G28" s="125"/>
      <c r="H28" s="130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1:17" ht="27.5" x14ac:dyDescent="0.9">
      <c r="A29" s="785"/>
      <c r="B29" s="786"/>
      <c r="C29" s="787"/>
      <c r="D29" s="785"/>
      <c r="E29" s="786"/>
      <c r="F29" s="787"/>
      <c r="G29" s="125"/>
      <c r="H29" s="130"/>
      <c r="I29" s="125"/>
      <c r="J29" s="125"/>
      <c r="K29" s="125"/>
      <c r="L29" s="125"/>
      <c r="M29" s="125"/>
      <c r="N29" s="125"/>
      <c r="O29" s="125"/>
      <c r="P29" s="125"/>
      <c r="Q29" s="125"/>
    </row>
    <row r="30" spans="1:17" ht="28" thickBot="1" x14ac:dyDescent="0.95">
      <c r="A30" s="809"/>
      <c r="B30" s="810"/>
      <c r="C30" s="811"/>
      <c r="D30" s="809"/>
      <c r="E30" s="810"/>
      <c r="F30" s="811"/>
      <c r="G30" s="125"/>
      <c r="H30" s="130"/>
      <c r="I30" s="125"/>
      <c r="J30" s="125"/>
      <c r="K30" s="125"/>
      <c r="L30" s="125"/>
      <c r="M30" s="125"/>
      <c r="N30" s="125"/>
      <c r="O30" s="125"/>
      <c r="P30" s="125"/>
      <c r="Q30" s="125"/>
    </row>
    <row r="31" spans="1:17" ht="28" thickBot="1" x14ac:dyDescent="0.95">
      <c r="A31" s="130"/>
      <c r="B31" s="130"/>
      <c r="C31" s="130"/>
      <c r="D31" s="130"/>
      <c r="E31" s="130"/>
      <c r="F31" s="130"/>
      <c r="G31" s="125"/>
      <c r="H31" s="130"/>
      <c r="I31" s="125"/>
      <c r="J31" s="125"/>
      <c r="K31" s="125"/>
      <c r="L31" s="125"/>
      <c r="M31" s="125"/>
      <c r="N31" s="125"/>
      <c r="O31" s="125"/>
      <c r="P31" s="125"/>
      <c r="Q31" s="125"/>
    </row>
    <row r="32" spans="1:17" ht="28" thickBot="1" x14ac:dyDescent="0.95">
      <c r="A32" s="131" t="s">
        <v>49</v>
      </c>
      <c r="B32" s="165"/>
      <c r="C32" s="165"/>
      <c r="D32" s="165"/>
      <c r="E32" s="165"/>
      <c r="F32" s="166"/>
      <c r="G32" s="125"/>
      <c r="H32" s="130"/>
      <c r="I32" s="125"/>
      <c r="J32" s="125"/>
      <c r="K32" s="125"/>
      <c r="L32" s="125"/>
      <c r="M32" s="125"/>
      <c r="N32" s="125"/>
      <c r="O32" s="125"/>
      <c r="P32" s="125"/>
      <c r="Q32" s="125"/>
    </row>
    <row r="33" spans="1:17" ht="27.5" x14ac:dyDescent="0.9">
      <c r="A33" s="167"/>
      <c r="B33" s="139"/>
      <c r="C33" s="139"/>
      <c r="D33" s="139"/>
      <c r="E33" s="139"/>
      <c r="F33" s="140"/>
      <c r="G33" s="125"/>
      <c r="H33" s="130"/>
      <c r="I33" s="125"/>
      <c r="J33" s="125"/>
      <c r="K33" s="125"/>
      <c r="L33" s="125"/>
      <c r="M33" s="125"/>
      <c r="N33" s="125"/>
      <c r="O33" s="125"/>
      <c r="P33" s="125"/>
      <c r="Q33" s="125"/>
    </row>
    <row r="34" spans="1:17" ht="27.5" x14ac:dyDescent="0.9">
      <c r="A34" s="168"/>
      <c r="B34" s="156"/>
      <c r="C34" s="156"/>
      <c r="D34" s="156"/>
      <c r="E34" s="156"/>
      <c r="F34" s="157"/>
      <c r="G34" s="125"/>
      <c r="H34" s="130"/>
      <c r="I34" s="125"/>
      <c r="J34" s="125"/>
      <c r="K34" s="125"/>
      <c r="L34" s="125"/>
      <c r="M34" s="125"/>
      <c r="N34" s="125"/>
      <c r="O34" s="125"/>
      <c r="P34" s="125"/>
      <c r="Q34" s="125"/>
    </row>
    <row r="35" spans="1:17" ht="27.5" x14ac:dyDescent="0.9">
      <c r="A35" s="168"/>
      <c r="B35" s="156"/>
      <c r="C35" s="156"/>
      <c r="D35" s="156"/>
      <c r="E35" s="156"/>
      <c r="F35" s="157"/>
      <c r="G35" s="125"/>
      <c r="H35" s="130"/>
      <c r="I35" s="125"/>
      <c r="J35" s="125"/>
      <c r="K35" s="125"/>
      <c r="L35" s="125"/>
      <c r="M35" s="125"/>
      <c r="N35" s="125"/>
      <c r="O35" s="125"/>
      <c r="P35" s="125"/>
      <c r="Q35" s="125"/>
    </row>
    <row r="36" spans="1:17" ht="27.5" x14ac:dyDescent="0.9">
      <c r="A36" s="168"/>
      <c r="B36" s="156"/>
      <c r="C36" s="156"/>
      <c r="D36" s="156"/>
      <c r="E36" s="156"/>
      <c r="F36" s="157"/>
      <c r="G36" s="125"/>
      <c r="H36" s="130"/>
      <c r="I36" s="125"/>
      <c r="J36" s="125"/>
      <c r="K36" s="125"/>
      <c r="L36" s="125"/>
      <c r="M36" s="125"/>
      <c r="N36" s="125"/>
      <c r="O36" s="125"/>
      <c r="P36" s="125"/>
      <c r="Q36" s="125"/>
    </row>
    <row r="37" spans="1:17" ht="28" thickBot="1" x14ac:dyDescent="0.95">
      <c r="A37" s="144"/>
      <c r="B37" s="145"/>
      <c r="C37" s="145"/>
      <c r="D37" s="145"/>
      <c r="E37" s="145"/>
      <c r="F37" s="146"/>
      <c r="G37" s="125"/>
      <c r="H37" s="130"/>
      <c r="I37" s="125"/>
      <c r="J37" s="125"/>
      <c r="K37" s="125"/>
      <c r="L37" s="125"/>
      <c r="M37" s="125"/>
      <c r="N37" s="125"/>
      <c r="O37" s="125"/>
      <c r="P37" s="125"/>
      <c r="Q37" s="125"/>
    </row>
    <row r="38" spans="1:17" ht="27.5" x14ac:dyDescent="0.9">
      <c r="A38" s="130"/>
      <c r="B38" s="130"/>
      <c r="C38" s="130"/>
      <c r="D38" s="130"/>
      <c r="E38" s="130"/>
      <c r="F38" s="130"/>
      <c r="G38" s="125"/>
      <c r="H38" s="130"/>
      <c r="I38" s="125"/>
      <c r="J38" s="125"/>
      <c r="K38" s="125"/>
      <c r="L38" s="125"/>
      <c r="M38" s="125"/>
      <c r="N38" s="125"/>
      <c r="O38" s="125"/>
      <c r="P38" s="125"/>
      <c r="Q38" s="125"/>
    </row>
    <row r="39" spans="1:17" ht="38" x14ac:dyDescent="0.9">
      <c r="A39" s="124" t="s">
        <v>61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25"/>
      <c r="M39" s="125"/>
      <c r="N39" s="125"/>
      <c r="O39" s="125"/>
      <c r="P39" s="125"/>
      <c r="Q39" s="125"/>
    </row>
    <row r="40" spans="1:17" ht="30.5" x14ac:dyDescent="0.9">
      <c r="A40" s="169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25"/>
      <c r="M40" s="125"/>
      <c r="N40" s="125"/>
      <c r="O40" s="125"/>
      <c r="P40" s="125"/>
      <c r="Q40" s="125"/>
    </row>
    <row r="41" spans="1:17" ht="35" x14ac:dyDescent="0.9">
      <c r="A41" s="170" t="s">
        <v>57</v>
      </c>
      <c r="B41" s="128"/>
      <c r="C41" s="128"/>
      <c r="D41" s="128"/>
      <c r="E41" s="128"/>
      <c r="F41" s="128"/>
      <c r="G41" s="128"/>
      <c r="H41" s="141"/>
      <c r="I41" s="141"/>
      <c r="J41" s="141"/>
      <c r="K41" s="141"/>
      <c r="L41" s="125"/>
      <c r="M41" s="125"/>
      <c r="N41" s="125"/>
      <c r="O41" s="125"/>
      <c r="P41" s="125"/>
      <c r="Q41" s="125"/>
    </row>
    <row r="42" spans="1:17" ht="28" thickBot="1" x14ac:dyDescent="0.95">
      <c r="A42" s="130"/>
      <c r="B42" s="128"/>
      <c r="C42" s="128"/>
      <c r="D42" s="128"/>
      <c r="E42" s="128"/>
      <c r="F42" s="128"/>
      <c r="G42" s="128"/>
      <c r="H42" s="141"/>
      <c r="I42" s="141"/>
      <c r="J42" s="141"/>
      <c r="K42" s="141"/>
      <c r="L42" s="125"/>
      <c r="M42" s="125"/>
      <c r="N42" s="125"/>
      <c r="O42" s="125"/>
      <c r="P42" s="125"/>
      <c r="Q42" s="125"/>
    </row>
    <row r="43" spans="1:17" ht="28" thickBot="1" x14ac:dyDescent="0.95">
      <c r="A43" s="804" t="s">
        <v>58</v>
      </c>
      <c r="B43" s="805"/>
      <c r="C43" s="805"/>
      <c r="D43" s="805"/>
      <c r="E43" s="805"/>
      <c r="F43" s="805"/>
      <c r="G43" s="805"/>
      <c r="H43" s="806"/>
      <c r="I43" s="141"/>
      <c r="J43" s="141"/>
      <c r="K43" s="141"/>
      <c r="L43" s="125"/>
      <c r="M43" s="125"/>
      <c r="N43" s="125"/>
      <c r="O43" s="125"/>
      <c r="P43" s="125"/>
      <c r="Q43" s="125"/>
    </row>
    <row r="44" spans="1:17" ht="27.5" x14ac:dyDescent="0.9">
      <c r="A44" s="171"/>
      <c r="B44" s="172"/>
      <c r="C44" s="172"/>
      <c r="D44" s="172"/>
      <c r="E44" s="172"/>
      <c r="F44" s="172"/>
      <c r="G44" s="172"/>
      <c r="H44" s="173"/>
      <c r="I44" s="141"/>
      <c r="J44" s="141"/>
      <c r="K44" s="141"/>
      <c r="L44" s="125"/>
      <c r="M44" s="125"/>
      <c r="N44" s="125"/>
      <c r="O44" s="125"/>
      <c r="P44" s="125"/>
      <c r="Q44" s="125"/>
    </row>
    <row r="45" spans="1:17" ht="27.5" x14ac:dyDescent="0.9">
      <c r="A45" s="174"/>
      <c r="B45" s="128"/>
      <c r="C45" s="128"/>
      <c r="D45" s="128"/>
      <c r="E45" s="128"/>
      <c r="F45" s="128"/>
      <c r="G45" s="128"/>
      <c r="H45" s="175"/>
      <c r="I45" s="141"/>
      <c r="J45" s="141"/>
      <c r="K45" s="141"/>
      <c r="L45" s="125"/>
      <c r="M45" s="125"/>
      <c r="N45" s="125"/>
      <c r="O45" s="125"/>
      <c r="P45" s="125"/>
      <c r="Q45" s="125"/>
    </row>
    <row r="46" spans="1:17" ht="27.5" x14ac:dyDescent="0.9">
      <c r="A46" s="174"/>
      <c r="B46" s="128"/>
      <c r="C46" s="128"/>
      <c r="D46" s="128"/>
      <c r="E46" s="128"/>
      <c r="F46" s="128"/>
      <c r="G46" s="128"/>
      <c r="H46" s="175"/>
      <c r="I46" s="141"/>
      <c r="J46" s="141"/>
      <c r="K46" s="141"/>
      <c r="L46" s="125"/>
      <c r="M46" s="125"/>
      <c r="N46" s="125"/>
      <c r="O46" s="125"/>
      <c r="P46" s="125"/>
      <c r="Q46" s="125"/>
    </row>
    <row r="47" spans="1:17" ht="27.5" x14ac:dyDescent="0.9">
      <c r="A47" s="174"/>
      <c r="B47" s="128"/>
      <c r="C47" s="128"/>
      <c r="D47" s="128"/>
      <c r="E47" s="128"/>
      <c r="F47" s="128"/>
      <c r="G47" s="128"/>
      <c r="H47" s="175"/>
      <c r="I47" s="141"/>
      <c r="J47" s="141"/>
      <c r="K47" s="141"/>
      <c r="L47" s="125"/>
      <c r="M47" s="125"/>
      <c r="N47" s="125"/>
      <c r="O47" s="125"/>
      <c r="P47" s="125"/>
      <c r="Q47" s="125"/>
    </row>
    <row r="48" spans="1:17" ht="28" thickBot="1" x14ac:dyDescent="0.95">
      <c r="A48" s="176"/>
      <c r="B48" s="177"/>
      <c r="C48" s="177"/>
      <c r="D48" s="177"/>
      <c r="E48" s="177"/>
      <c r="F48" s="177"/>
      <c r="G48" s="177"/>
      <c r="H48" s="178"/>
      <c r="I48" s="141"/>
      <c r="J48" s="141"/>
      <c r="K48" s="141"/>
      <c r="L48" s="125"/>
      <c r="M48" s="125"/>
      <c r="N48" s="125"/>
      <c r="O48" s="125"/>
      <c r="P48" s="125"/>
      <c r="Q48" s="125"/>
    </row>
    <row r="49" spans="1:17" ht="30.5" x14ac:dyDescent="0.9">
      <c r="A49" s="169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25"/>
      <c r="M49" s="125"/>
      <c r="N49" s="125"/>
      <c r="O49" s="125"/>
      <c r="P49" s="125"/>
      <c r="Q49" s="125"/>
    </row>
    <row r="50" spans="1:17" ht="35" x14ac:dyDescent="0.9">
      <c r="A50" s="170" t="s">
        <v>46</v>
      </c>
      <c r="B50" s="128"/>
      <c r="C50" s="125"/>
      <c r="D50" s="130"/>
      <c r="E50" s="128"/>
      <c r="F50" s="128"/>
      <c r="G50" s="128"/>
      <c r="H50" s="128"/>
      <c r="I50" s="141"/>
      <c r="J50" s="141"/>
      <c r="K50" s="141"/>
      <c r="L50" s="125"/>
      <c r="M50" s="125"/>
      <c r="N50" s="125"/>
      <c r="O50" s="125"/>
      <c r="P50" s="125"/>
      <c r="Q50" s="125"/>
    </row>
    <row r="51" spans="1:17" ht="28" thickBot="1" x14ac:dyDescent="0.95">
      <c r="A51" s="179"/>
      <c r="B51" s="128"/>
      <c r="C51" s="128"/>
      <c r="D51" s="128"/>
      <c r="E51" s="128"/>
      <c r="F51" s="128"/>
      <c r="G51" s="128"/>
      <c r="H51" s="128"/>
      <c r="I51" s="141"/>
      <c r="J51" s="141"/>
      <c r="K51" s="141"/>
      <c r="L51" s="125"/>
      <c r="M51" s="125"/>
      <c r="N51" s="125"/>
      <c r="O51" s="125"/>
      <c r="P51" s="125"/>
      <c r="Q51" s="125"/>
    </row>
    <row r="52" spans="1:17" ht="55" x14ac:dyDescent="0.9">
      <c r="A52" s="128"/>
      <c r="B52" s="128"/>
      <c r="C52" s="180" t="s">
        <v>21</v>
      </c>
      <c r="D52" s="181" t="s">
        <v>22</v>
      </c>
      <c r="E52" s="182" t="s">
        <v>23</v>
      </c>
      <c r="F52" s="183" t="s">
        <v>24</v>
      </c>
      <c r="G52" s="184"/>
      <c r="H52" s="128"/>
      <c r="I52" s="141"/>
      <c r="J52" s="141"/>
      <c r="K52" s="141"/>
      <c r="L52" s="125"/>
      <c r="M52" s="125"/>
      <c r="N52" s="125"/>
      <c r="O52" s="125"/>
      <c r="P52" s="125"/>
      <c r="Q52" s="125"/>
    </row>
    <row r="53" spans="1:17" ht="55.5" thickBot="1" x14ac:dyDescent="0.95">
      <c r="A53" s="128"/>
      <c r="B53" s="128"/>
      <c r="C53" s="185" t="s">
        <v>4</v>
      </c>
      <c r="D53" s="186" t="s">
        <v>3</v>
      </c>
      <c r="E53" s="187" t="s">
        <v>5</v>
      </c>
      <c r="F53" s="188" t="s">
        <v>6</v>
      </c>
      <c r="G53" s="184"/>
      <c r="H53" s="128"/>
      <c r="I53" s="141"/>
      <c r="J53" s="141"/>
      <c r="K53" s="141"/>
      <c r="L53" s="125"/>
      <c r="M53" s="125"/>
      <c r="N53" s="125"/>
      <c r="O53" s="125"/>
      <c r="P53" s="125"/>
      <c r="Q53" s="125"/>
    </row>
    <row r="54" spans="1:17" ht="28" thickBot="1" x14ac:dyDescent="0.95">
      <c r="A54" s="128"/>
      <c r="B54" s="128"/>
      <c r="C54" s="128"/>
      <c r="D54" s="128"/>
      <c r="E54" s="128"/>
      <c r="F54" s="128"/>
      <c r="G54" s="128"/>
      <c r="H54" s="128"/>
      <c r="I54" s="141"/>
      <c r="J54" s="141"/>
      <c r="K54" s="141"/>
      <c r="L54" s="125"/>
      <c r="M54" s="125"/>
      <c r="N54" s="125"/>
      <c r="O54" s="125"/>
      <c r="P54" s="125"/>
      <c r="Q54" s="125"/>
    </row>
    <row r="55" spans="1:17" ht="55" x14ac:dyDescent="0.9">
      <c r="A55" s="189" t="s">
        <v>7</v>
      </c>
      <c r="B55" s="190" t="s">
        <v>56</v>
      </c>
      <c r="C55" s="191" t="s">
        <v>8</v>
      </c>
      <c r="D55" s="192" t="s">
        <v>2</v>
      </c>
      <c r="E55" s="193" t="s">
        <v>9</v>
      </c>
      <c r="F55" s="194" t="s">
        <v>10</v>
      </c>
      <c r="G55" s="194" t="s">
        <v>51</v>
      </c>
      <c r="H55" s="195" t="s">
        <v>11</v>
      </c>
      <c r="I55" s="141"/>
      <c r="J55" s="141"/>
      <c r="K55" s="141"/>
      <c r="L55" s="125"/>
      <c r="M55" s="125"/>
      <c r="N55" s="125"/>
      <c r="O55" s="125"/>
      <c r="P55" s="125"/>
      <c r="Q55" s="125"/>
    </row>
    <row r="56" spans="1:17" ht="55" x14ac:dyDescent="0.9">
      <c r="A56" s="196"/>
      <c r="B56" s="197">
        <f>SUM(B57:B58)</f>
        <v>7</v>
      </c>
      <c r="C56" s="198" t="s">
        <v>12</v>
      </c>
      <c r="D56" s="199" t="s">
        <v>13</v>
      </c>
      <c r="E56" s="200" t="s">
        <v>14</v>
      </c>
      <c r="F56" s="201" t="s">
        <v>15</v>
      </c>
      <c r="G56" s="201" t="s">
        <v>53</v>
      </c>
      <c r="H56" s="202"/>
      <c r="I56" s="141"/>
      <c r="J56" s="141"/>
      <c r="K56" s="141"/>
      <c r="L56" s="125"/>
      <c r="M56" s="125"/>
      <c r="N56" s="125"/>
      <c r="O56" s="125"/>
      <c r="P56" s="125"/>
      <c r="Q56" s="125"/>
    </row>
    <row r="57" spans="1:17" ht="82.5" x14ac:dyDescent="0.9">
      <c r="A57" s="203" t="s">
        <v>142</v>
      </c>
      <c r="B57" s="204">
        <v>4</v>
      </c>
      <c r="C57" s="205">
        <v>3</v>
      </c>
      <c r="D57" s="205"/>
      <c r="E57" s="205"/>
      <c r="F57" s="205"/>
      <c r="G57" s="205"/>
      <c r="H57" s="206">
        <f>IF(COUNTBLANK(C57:G57)=4,SUM(C57:F57)*B57,"veuillez entrer une valeur")</f>
        <v>12</v>
      </c>
      <c r="I57" s="141"/>
      <c r="J57" s="125"/>
      <c r="K57" s="141"/>
      <c r="L57" s="125"/>
      <c r="M57" s="125"/>
      <c r="N57" s="125"/>
      <c r="O57" s="125"/>
      <c r="P57" s="125"/>
      <c r="Q57" s="125"/>
    </row>
    <row r="58" spans="1:17" ht="55.5" thickBot="1" x14ac:dyDescent="0.95">
      <c r="A58" s="207" t="s">
        <v>16</v>
      </c>
      <c r="B58" s="208">
        <v>3</v>
      </c>
      <c r="C58" s="209"/>
      <c r="D58" s="209">
        <v>2</v>
      </c>
      <c r="E58" s="209"/>
      <c r="F58" s="209"/>
      <c r="G58" s="209"/>
      <c r="H58" s="210">
        <f>IF(COUNTBLANK(C58:G58)=4,SUM(C58:F58)*B58,"veuillez entrer une valeur")</f>
        <v>6</v>
      </c>
      <c r="I58" s="141"/>
      <c r="J58" s="141"/>
      <c r="K58" s="141"/>
      <c r="L58" s="125"/>
      <c r="M58" s="125"/>
      <c r="N58" s="125"/>
      <c r="O58" s="125"/>
      <c r="P58" s="125"/>
      <c r="Q58" s="125"/>
    </row>
    <row r="59" spans="1:17" ht="28" thickBot="1" x14ac:dyDescent="0.95">
      <c r="A59" s="211" t="s">
        <v>50</v>
      </c>
      <c r="B59" s="212">
        <f>3*B56-IF(G57="x",3*B57,0)-IF(G58="x",3*B58,0)</f>
        <v>21</v>
      </c>
      <c r="C59" s="213"/>
      <c r="D59" s="213"/>
      <c r="E59" s="214"/>
      <c r="F59" s="215" t="s">
        <v>25</v>
      </c>
      <c r="G59" s="215"/>
      <c r="H59" s="216">
        <f>SUM(H57:H58)</f>
        <v>18</v>
      </c>
      <c r="I59" s="141"/>
      <c r="J59" s="141"/>
      <c r="K59" s="141"/>
      <c r="L59" s="125"/>
      <c r="M59" s="125"/>
      <c r="N59" s="125"/>
      <c r="O59" s="125"/>
      <c r="P59" s="125"/>
      <c r="Q59" s="125"/>
    </row>
    <row r="60" spans="1:17" ht="22" thickBot="1" x14ac:dyDescent="0.95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25"/>
      <c r="M60" s="125"/>
      <c r="N60" s="125"/>
      <c r="O60" s="125"/>
      <c r="P60" s="125"/>
      <c r="Q60" s="125"/>
    </row>
    <row r="61" spans="1:17" ht="82.5" x14ac:dyDescent="0.9">
      <c r="A61" s="189" t="s">
        <v>17</v>
      </c>
      <c r="B61" s="217" t="s">
        <v>56</v>
      </c>
      <c r="C61" s="218" t="s">
        <v>8</v>
      </c>
      <c r="D61" s="219" t="s">
        <v>2</v>
      </c>
      <c r="E61" s="220" t="s">
        <v>9</v>
      </c>
      <c r="F61" s="221" t="s">
        <v>10</v>
      </c>
      <c r="G61" s="194" t="s">
        <v>51</v>
      </c>
      <c r="H61" s="195" t="s">
        <v>11</v>
      </c>
      <c r="I61" s="141"/>
      <c r="J61" s="141"/>
      <c r="K61" s="141"/>
      <c r="L61" s="125"/>
      <c r="M61" s="125"/>
      <c r="N61" s="125"/>
      <c r="O61" s="125"/>
      <c r="P61" s="125"/>
      <c r="Q61" s="125"/>
    </row>
    <row r="62" spans="1:17" ht="55" x14ac:dyDescent="0.9">
      <c r="A62" s="196"/>
      <c r="B62" s="222">
        <f>SUM(B63:B65)</f>
        <v>6</v>
      </c>
      <c r="C62" s="223" t="s">
        <v>12</v>
      </c>
      <c r="D62" s="224" t="s">
        <v>13</v>
      </c>
      <c r="E62" s="225" t="s">
        <v>14</v>
      </c>
      <c r="F62" s="226" t="s">
        <v>15</v>
      </c>
      <c r="G62" s="227" t="s">
        <v>54</v>
      </c>
      <c r="H62" s="228"/>
      <c r="I62" s="141"/>
      <c r="J62" s="141"/>
      <c r="K62" s="141"/>
      <c r="L62" s="125"/>
      <c r="M62" s="125"/>
      <c r="N62" s="125"/>
      <c r="O62" s="125"/>
      <c r="P62" s="125"/>
      <c r="Q62" s="125"/>
    </row>
    <row r="63" spans="1:17" ht="55" x14ac:dyDescent="0.9">
      <c r="A63" s="203" t="s">
        <v>18</v>
      </c>
      <c r="B63" s="204">
        <v>3</v>
      </c>
      <c r="C63" s="229"/>
      <c r="D63" s="229">
        <v>2</v>
      </c>
      <c r="E63" s="229"/>
      <c r="F63" s="229"/>
      <c r="G63" s="230"/>
      <c r="H63" s="206">
        <f>IF(COUNTBLANK(C63:G63)=4,SUM(C63:F63)*B63,"veuillez entrer une valeur")</f>
        <v>6</v>
      </c>
      <c r="I63" s="141"/>
      <c r="J63" s="141"/>
      <c r="K63" s="141"/>
      <c r="L63" s="125"/>
      <c r="M63" s="125"/>
      <c r="N63" s="125"/>
      <c r="O63" s="125"/>
      <c r="P63" s="125"/>
      <c r="Q63" s="125"/>
    </row>
    <row r="64" spans="1:17" ht="27.5" x14ac:dyDescent="0.9">
      <c r="A64" s="203" t="s">
        <v>42</v>
      </c>
      <c r="B64" s="204">
        <v>2</v>
      </c>
      <c r="C64" s="229"/>
      <c r="D64" s="229">
        <v>2</v>
      </c>
      <c r="E64" s="229"/>
      <c r="F64" s="229"/>
      <c r="G64" s="205"/>
      <c r="H64" s="206">
        <f>IF(COUNTBLANK(C64:G64)=4,SUM(C64:F64)*B64,"veuillez entrer une valeur")</f>
        <v>4</v>
      </c>
      <c r="I64" s="141"/>
      <c r="J64" s="141"/>
      <c r="K64" s="141"/>
      <c r="L64" s="125"/>
      <c r="M64" s="125"/>
      <c r="N64" s="125"/>
      <c r="O64" s="125"/>
      <c r="P64" s="125"/>
      <c r="Q64" s="125"/>
    </row>
    <row r="65" spans="1:17" ht="55.5" thickBot="1" x14ac:dyDescent="0.95">
      <c r="A65" s="203" t="s">
        <v>19</v>
      </c>
      <c r="B65" s="204">
        <v>1</v>
      </c>
      <c r="C65" s="231"/>
      <c r="D65" s="231"/>
      <c r="E65" s="231"/>
      <c r="F65" s="231"/>
      <c r="G65" s="232"/>
      <c r="H65" s="210" t="str">
        <f>IF(COUNTBLANK(C65:G65)=4,SUM(C65:F65)*B65,"veuillez entrer une valeur")</f>
        <v>veuillez entrer une valeur</v>
      </c>
      <c r="I65" s="141"/>
      <c r="J65" s="141"/>
      <c r="K65" s="141"/>
      <c r="L65" s="125"/>
      <c r="M65" s="125"/>
      <c r="N65" s="125"/>
      <c r="O65" s="125"/>
      <c r="P65" s="125"/>
      <c r="Q65" s="125"/>
    </row>
    <row r="66" spans="1:17" ht="28" thickBot="1" x14ac:dyDescent="0.95">
      <c r="A66" s="211" t="s">
        <v>50</v>
      </c>
      <c r="B66" s="212">
        <f>3*B62-IF(G63="x",3*B63,0)-IF(G64="x",3*B64,0)-IF(G65="x",3*B65,0)</f>
        <v>18</v>
      </c>
      <c r="C66" s="213"/>
      <c r="D66" s="213"/>
      <c r="E66" s="233"/>
      <c r="F66" s="234" t="s">
        <v>25</v>
      </c>
      <c r="G66" s="215"/>
      <c r="H66" s="216">
        <f>SUM(H63:H65)</f>
        <v>10</v>
      </c>
      <c r="I66" s="141"/>
      <c r="J66" s="141"/>
      <c r="K66" s="141"/>
      <c r="L66" s="125"/>
      <c r="M66" s="125"/>
      <c r="N66" s="125"/>
      <c r="O66" s="125"/>
      <c r="P66" s="125"/>
      <c r="Q66" s="125"/>
    </row>
    <row r="67" spans="1:17" ht="28" thickBot="1" x14ac:dyDescent="0.95">
      <c r="A67" s="128"/>
      <c r="B67" s="128"/>
      <c r="C67" s="128"/>
      <c r="D67" s="128"/>
      <c r="E67" s="128"/>
      <c r="F67" s="128"/>
      <c r="G67" s="128"/>
      <c r="H67" s="128"/>
      <c r="I67" s="141"/>
      <c r="J67" s="141"/>
      <c r="K67" s="141"/>
      <c r="L67" s="125"/>
      <c r="M67" s="125"/>
      <c r="N67" s="125"/>
      <c r="O67" s="125"/>
      <c r="P67" s="125"/>
      <c r="Q67" s="125"/>
    </row>
    <row r="68" spans="1:17" ht="55" x14ac:dyDescent="0.9">
      <c r="A68" s="189" t="s">
        <v>20</v>
      </c>
      <c r="B68" s="217" t="s">
        <v>56</v>
      </c>
      <c r="C68" s="218" t="s">
        <v>8</v>
      </c>
      <c r="D68" s="219" t="s">
        <v>2</v>
      </c>
      <c r="E68" s="220" t="s">
        <v>9</v>
      </c>
      <c r="F68" s="235" t="s">
        <v>10</v>
      </c>
      <c r="G68" s="194" t="s">
        <v>51</v>
      </c>
      <c r="H68" s="195" t="s">
        <v>11</v>
      </c>
      <c r="I68" s="141"/>
      <c r="J68" s="141"/>
      <c r="K68" s="141"/>
      <c r="L68" s="125"/>
      <c r="M68" s="125"/>
      <c r="N68" s="125"/>
      <c r="O68" s="125"/>
      <c r="P68" s="125"/>
      <c r="Q68" s="125"/>
    </row>
    <row r="69" spans="1:17" ht="55" x14ac:dyDescent="0.9">
      <c r="A69" s="196"/>
      <c r="B69" s="222">
        <f>SUM(B70:B72)</f>
        <v>4</v>
      </c>
      <c r="C69" s="223" t="s">
        <v>12</v>
      </c>
      <c r="D69" s="224" t="s">
        <v>13</v>
      </c>
      <c r="E69" s="225" t="s">
        <v>14</v>
      </c>
      <c r="F69" s="236" t="s">
        <v>15</v>
      </c>
      <c r="G69" s="227" t="s">
        <v>55</v>
      </c>
      <c r="H69" s="228"/>
      <c r="I69" s="141"/>
      <c r="J69" s="141"/>
      <c r="K69" s="141"/>
      <c r="L69" s="125"/>
      <c r="M69" s="125"/>
      <c r="N69" s="125"/>
      <c r="O69" s="125"/>
      <c r="P69" s="125"/>
      <c r="Q69" s="125"/>
    </row>
    <row r="70" spans="1:17" ht="137.5" x14ac:dyDescent="0.9">
      <c r="A70" s="203" t="s">
        <v>143</v>
      </c>
      <c r="B70" s="204">
        <v>2</v>
      </c>
      <c r="C70" s="229"/>
      <c r="D70" s="229">
        <v>2</v>
      </c>
      <c r="E70" s="229"/>
      <c r="F70" s="229"/>
      <c r="G70" s="230"/>
      <c r="H70" s="206">
        <f>IF(COUNTBLANK(C70:G70)=4,SUM(C70:F70)*B70,"veuillez entrer une valeur")</f>
        <v>4</v>
      </c>
      <c r="I70" s="141"/>
      <c r="J70" s="141"/>
      <c r="K70" s="141"/>
      <c r="L70" s="125"/>
      <c r="M70" s="125"/>
      <c r="N70" s="125"/>
      <c r="O70" s="125"/>
      <c r="P70" s="125"/>
      <c r="Q70" s="125"/>
    </row>
    <row r="71" spans="1:17" ht="165" x14ac:dyDescent="0.9">
      <c r="A71" s="203" t="s">
        <v>144</v>
      </c>
      <c r="B71" s="204">
        <v>1</v>
      </c>
      <c r="C71" s="229"/>
      <c r="D71" s="229">
        <v>2</v>
      </c>
      <c r="E71" s="229"/>
      <c r="F71" s="229"/>
      <c r="G71" s="205"/>
      <c r="H71" s="206">
        <f>IF(COUNTBLANK(C71:G71)=4,SUM(C71:F71)*B71,"veuillez entrer une valeur")</f>
        <v>2</v>
      </c>
      <c r="I71" s="141"/>
      <c r="J71" s="141"/>
      <c r="K71" s="141"/>
      <c r="L71" s="125"/>
      <c r="M71" s="125"/>
      <c r="N71" s="125"/>
      <c r="O71" s="125"/>
      <c r="P71" s="125"/>
      <c r="Q71" s="125"/>
    </row>
    <row r="72" spans="1:17" ht="248" thickBot="1" x14ac:dyDescent="0.95">
      <c r="A72" s="203" t="s">
        <v>145</v>
      </c>
      <c r="B72" s="204">
        <v>1</v>
      </c>
      <c r="C72" s="231"/>
      <c r="D72" s="231">
        <v>2</v>
      </c>
      <c r="E72" s="231"/>
      <c r="F72" s="231"/>
      <c r="G72" s="232"/>
      <c r="H72" s="210">
        <f>IF(COUNTBLANK(C72:G72)=4,SUM(C72:F72)*B72,"veuillez entrer une valeur")</f>
        <v>2</v>
      </c>
      <c r="I72" s="141"/>
      <c r="J72" s="141"/>
      <c r="K72" s="141"/>
      <c r="L72" s="125"/>
      <c r="M72" s="125"/>
      <c r="N72" s="125"/>
      <c r="O72" s="125"/>
      <c r="P72" s="125"/>
      <c r="Q72" s="125"/>
    </row>
    <row r="73" spans="1:17" ht="28" thickBot="1" x14ac:dyDescent="0.95">
      <c r="A73" s="211" t="s">
        <v>50</v>
      </c>
      <c r="B73" s="212">
        <f>3*B69-IF(G70="x",3*B70,0)-IF(G71="x",3*B71,0)-IF(G72="x",3*B72,0)</f>
        <v>12</v>
      </c>
      <c r="C73" s="213"/>
      <c r="D73" s="213"/>
      <c r="E73" s="233"/>
      <c r="F73" s="234" t="s">
        <v>25</v>
      </c>
      <c r="G73" s="215"/>
      <c r="H73" s="216">
        <f>SUM(H70:H72)</f>
        <v>8</v>
      </c>
      <c r="I73" s="141"/>
      <c r="J73" s="141"/>
      <c r="K73" s="141"/>
      <c r="L73" s="125"/>
      <c r="M73" s="125"/>
      <c r="N73" s="125"/>
      <c r="O73" s="125"/>
      <c r="P73" s="125"/>
      <c r="Q73" s="125"/>
    </row>
    <row r="74" spans="1:17" ht="28" thickBot="1" x14ac:dyDescent="0.95">
      <c r="A74" s="128"/>
      <c r="B74" s="128"/>
      <c r="C74" s="128"/>
      <c r="D74" s="128"/>
      <c r="E74" s="128"/>
      <c r="F74" s="128"/>
      <c r="G74" s="128"/>
      <c r="H74" s="128"/>
      <c r="I74" s="141"/>
      <c r="J74" s="141"/>
      <c r="K74" s="141"/>
      <c r="L74" s="125"/>
      <c r="M74" s="125"/>
      <c r="N74" s="125"/>
      <c r="O74" s="125"/>
      <c r="P74" s="125"/>
      <c r="Q74" s="125"/>
    </row>
    <row r="75" spans="1:17" ht="55" x14ac:dyDescent="0.9">
      <c r="A75" s="237" t="s">
        <v>52</v>
      </c>
      <c r="B75" s="238">
        <f>SUM(B59+B66+B73)</f>
        <v>51</v>
      </c>
      <c r="C75" s="239">
        <f>SUM(H73+H66+H59)</f>
        <v>36</v>
      </c>
      <c r="D75" s="128"/>
      <c r="E75" s="128"/>
      <c r="F75" s="128"/>
      <c r="G75" s="128"/>
      <c r="H75" s="128"/>
      <c r="I75" s="141"/>
      <c r="J75" s="141"/>
      <c r="K75" s="141"/>
      <c r="L75" s="125"/>
      <c r="M75" s="125"/>
      <c r="N75" s="125"/>
      <c r="O75" s="125"/>
      <c r="P75" s="125"/>
      <c r="Q75" s="125"/>
    </row>
    <row r="76" spans="1:17" ht="28" thickBot="1" x14ac:dyDescent="0.95">
      <c r="A76" s="807" t="s">
        <v>60</v>
      </c>
      <c r="B76" s="808"/>
      <c r="C76" s="240">
        <f>(C75/B75)*20</f>
        <v>14.117647058823531</v>
      </c>
      <c r="D76" s="128"/>
      <c r="E76" s="128"/>
      <c r="F76" s="128"/>
      <c r="G76" s="128"/>
      <c r="H76" s="128"/>
      <c r="I76" s="141"/>
      <c r="J76" s="141"/>
      <c r="K76" s="141"/>
      <c r="L76" s="125"/>
      <c r="M76" s="125"/>
      <c r="N76" s="125"/>
      <c r="O76" s="125"/>
      <c r="P76" s="125"/>
      <c r="Q76" s="125"/>
    </row>
    <row r="77" spans="1:17" ht="27.5" x14ac:dyDescent="0.9">
      <c r="A77" s="130"/>
      <c r="B77" s="184"/>
      <c r="C77" s="128"/>
      <c r="D77" s="128"/>
      <c r="E77" s="128"/>
      <c r="F77" s="128"/>
      <c r="G77" s="128"/>
      <c r="H77" s="128"/>
      <c r="I77" s="141"/>
      <c r="J77" s="141"/>
      <c r="K77" s="141"/>
      <c r="L77" s="125"/>
      <c r="M77" s="125"/>
      <c r="N77" s="125"/>
      <c r="O77" s="125"/>
      <c r="P77" s="125"/>
      <c r="Q77" s="125"/>
    </row>
    <row r="78" spans="1:17" x14ac:dyDescent="0.9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</row>
    <row r="79" spans="1:17" ht="38" x14ac:dyDescent="0.9">
      <c r="A79" s="124" t="s">
        <v>63</v>
      </c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25"/>
      <c r="M79" s="125"/>
      <c r="N79" s="125"/>
      <c r="O79" s="125"/>
      <c r="P79" s="125"/>
      <c r="Q79" s="125"/>
    </row>
    <row r="80" spans="1:17" ht="22" thickBot="1" x14ac:dyDescent="0.95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25"/>
      <c r="M80" s="125"/>
      <c r="N80" s="125"/>
      <c r="O80" s="125"/>
      <c r="P80" s="125"/>
      <c r="Q80" s="125"/>
    </row>
    <row r="81" spans="1:17" ht="28" thickBot="1" x14ac:dyDescent="0.95">
      <c r="A81" s="241"/>
      <c r="B81" s="795" t="s">
        <v>65</v>
      </c>
      <c r="C81" s="796"/>
      <c r="D81" s="797"/>
      <c r="E81" s="795" t="s">
        <v>67</v>
      </c>
      <c r="F81" s="796"/>
      <c r="G81" s="797"/>
      <c r="H81" s="795" t="s">
        <v>68</v>
      </c>
      <c r="I81" s="796"/>
      <c r="J81" s="797"/>
      <c r="K81" s="795" t="s">
        <v>69</v>
      </c>
      <c r="L81" s="796"/>
      <c r="M81" s="797"/>
      <c r="N81" s="795" t="s">
        <v>70</v>
      </c>
      <c r="O81" s="796"/>
      <c r="P81" s="797"/>
      <c r="Q81" s="125"/>
    </row>
    <row r="82" spans="1:17" ht="27.5" x14ac:dyDescent="0.9">
      <c r="A82" s="242" t="s">
        <v>64</v>
      </c>
      <c r="B82" s="798">
        <v>44407</v>
      </c>
      <c r="C82" s="799"/>
      <c r="D82" s="800"/>
      <c r="E82" s="801">
        <f>DATE(YEAR(B83)+1,MONTH(B83),DAY(B83))</f>
        <v>44772</v>
      </c>
      <c r="F82" s="802"/>
      <c r="G82" s="803"/>
      <c r="H82" s="801">
        <f>DATE(YEAR(B83)+2,MONTH(B83),DAY(B83))</f>
        <v>45137</v>
      </c>
      <c r="I82" s="802"/>
      <c r="J82" s="803"/>
      <c r="K82" s="801">
        <f>DATE(YEAR(B83)+3,MONTH(B83),DAY(B83))</f>
        <v>45503</v>
      </c>
      <c r="L82" s="802"/>
      <c r="M82" s="803"/>
      <c r="N82" s="801">
        <f>DATE(YEAR(B83)+4,MONTH(B83),DAY(B83))</f>
        <v>45868</v>
      </c>
      <c r="O82" s="802"/>
      <c r="P82" s="803"/>
      <c r="Q82" s="125"/>
    </row>
    <row r="83" spans="1:17" ht="27.5" x14ac:dyDescent="0.9">
      <c r="A83" s="243" t="s">
        <v>26</v>
      </c>
      <c r="B83" s="788">
        <v>44407</v>
      </c>
      <c r="C83" s="786"/>
      <c r="D83" s="787"/>
      <c r="E83" s="788">
        <v>44767</v>
      </c>
      <c r="F83" s="786"/>
      <c r="G83" s="787"/>
      <c r="H83" s="788">
        <v>45149</v>
      </c>
      <c r="I83" s="786"/>
      <c r="J83" s="787"/>
      <c r="K83" s="785"/>
      <c r="L83" s="786"/>
      <c r="M83" s="787"/>
      <c r="N83" s="785"/>
      <c r="O83" s="786"/>
      <c r="P83" s="787"/>
      <c r="Q83" s="125"/>
    </row>
    <row r="84" spans="1:17" ht="27.5" x14ac:dyDescent="0.9">
      <c r="A84" s="244" t="s">
        <v>27</v>
      </c>
      <c r="B84" s="789">
        <v>16.079999999999998</v>
      </c>
      <c r="C84" s="790"/>
      <c r="D84" s="791"/>
      <c r="E84" s="792">
        <v>15.29</v>
      </c>
      <c r="F84" s="793"/>
      <c r="G84" s="794"/>
      <c r="H84" s="785">
        <f>C76</f>
        <v>14.117647058823531</v>
      </c>
      <c r="I84" s="786"/>
      <c r="J84" s="787"/>
      <c r="K84" s="785"/>
      <c r="L84" s="786"/>
      <c r="M84" s="787"/>
      <c r="N84" s="785"/>
      <c r="O84" s="786"/>
      <c r="P84" s="787"/>
      <c r="Q84" s="125"/>
    </row>
    <row r="85" spans="1:17" ht="55" x14ac:dyDescent="0.9">
      <c r="A85" s="243" t="s">
        <v>43</v>
      </c>
      <c r="B85" s="785"/>
      <c r="C85" s="786"/>
      <c r="D85" s="787"/>
      <c r="E85" s="785"/>
      <c r="F85" s="786"/>
      <c r="G85" s="787"/>
      <c r="H85" s="861"/>
      <c r="I85" s="862"/>
      <c r="J85" s="863"/>
      <c r="K85" s="785"/>
      <c r="L85" s="786"/>
      <c r="M85" s="787"/>
      <c r="N85" s="785"/>
      <c r="O85" s="786"/>
      <c r="P85" s="787"/>
      <c r="Q85" s="125"/>
    </row>
    <row r="86" spans="1:17" ht="35" x14ac:dyDescent="0.9">
      <c r="A86" s="245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25"/>
      <c r="M86" s="125"/>
      <c r="N86" s="125"/>
      <c r="O86" s="125"/>
      <c r="P86" s="125"/>
      <c r="Q86" s="125"/>
    </row>
  </sheetData>
  <mergeCells count="56">
    <mergeCell ref="B3:H3"/>
    <mergeCell ref="B5:D5"/>
    <mergeCell ref="F5:H5"/>
    <mergeCell ref="A8:B8"/>
    <mergeCell ref="A9:B9"/>
    <mergeCell ref="D12:E12"/>
    <mergeCell ref="G12:H12"/>
    <mergeCell ref="B13:H13"/>
    <mergeCell ref="B14:H14"/>
    <mergeCell ref="B17:D17"/>
    <mergeCell ref="F17:H17"/>
    <mergeCell ref="B18:D18"/>
    <mergeCell ref="F18:H18"/>
    <mergeCell ref="B19:D19"/>
    <mergeCell ref="F19:H19"/>
    <mergeCell ref="B20:D20"/>
    <mergeCell ref="F20:H20"/>
    <mergeCell ref="A25:C25"/>
    <mergeCell ref="D25:F25"/>
    <mergeCell ref="A26:C26"/>
    <mergeCell ref="D26:F26"/>
    <mergeCell ref="A27:C27"/>
    <mergeCell ref="D27:F27"/>
    <mergeCell ref="A28:C28"/>
    <mergeCell ref="D28:F28"/>
    <mergeCell ref="A29:C29"/>
    <mergeCell ref="D29:F29"/>
    <mergeCell ref="A30:C30"/>
    <mergeCell ref="D30:F30"/>
    <mergeCell ref="A43:H43"/>
    <mergeCell ref="A76:B76"/>
    <mergeCell ref="B81:D81"/>
    <mergeCell ref="E81:G81"/>
    <mergeCell ref="H81:J81"/>
    <mergeCell ref="N81:P81"/>
    <mergeCell ref="B82:D82"/>
    <mergeCell ref="E82:G82"/>
    <mergeCell ref="H82:J82"/>
    <mergeCell ref="K82:M82"/>
    <mergeCell ref="N82:P82"/>
    <mergeCell ref="K81:M81"/>
    <mergeCell ref="B84:D84"/>
    <mergeCell ref="E84:G84"/>
    <mergeCell ref="H84:J84"/>
    <mergeCell ref="K84:M84"/>
    <mergeCell ref="N84:P84"/>
    <mergeCell ref="B83:D83"/>
    <mergeCell ref="E83:G83"/>
    <mergeCell ref="H83:J83"/>
    <mergeCell ref="K83:M83"/>
    <mergeCell ref="N83:P83"/>
    <mergeCell ref="B85:D85"/>
    <mergeCell ref="E85:G85"/>
    <mergeCell ref="H85:J85"/>
    <mergeCell ref="K85:M85"/>
    <mergeCell ref="N85:P85"/>
  </mergeCells>
  <conditionalFormatting sqref="B83:D83">
    <cfRule type="cellIs" dxfId="65" priority="2" operator="equal">
      <formula>"veuillez saisir ici une date"</formula>
    </cfRule>
  </conditionalFormatting>
  <conditionalFormatting sqref="H57:H58 H63:H65 H70:H72">
    <cfRule type="cellIs" dxfId="64" priority="5" operator="equal">
      <formula>"veuillez entrer une valeur"</formula>
    </cfRule>
  </conditionalFormatting>
  <dataValidations count="1">
    <dataValidation type="list" allowBlank="1" showInputMessage="1" showErrorMessage="1" sqref="B6:D6" xr:uid="{00000000-0002-0000-1200-000000000000}">
      <formula1>"Fournisseur,Prestataire de Service"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Q86"/>
  <sheetViews>
    <sheetView topLeftCell="A71" zoomScale="60" zoomScaleNormal="60" workbookViewId="0">
      <selection activeCell="F76" sqref="A1:XFD1048576"/>
    </sheetView>
  </sheetViews>
  <sheetFormatPr baseColWidth="10" defaultColWidth="11.453125" defaultRowHeight="21.5" x14ac:dyDescent="0.9"/>
  <cols>
    <col min="1" max="1" width="29.26953125" style="601" customWidth="1"/>
    <col min="2" max="2" width="21" style="601" customWidth="1"/>
    <col min="3" max="4" width="11.453125" style="601"/>
    <col min="5" max="5" width="19.7265625" style="601" customWidth="1"/>
    <col min="6" max="7" width="11.453125" style="601"/>
    <col min="8" max="8" width="36.7265625" style="601" customWidth="1"/>
    <col min="9" max="16384" width="11.453125" style="601"/>
  </cols>
  <sheetData>
    <row r="1" spans="1:17" ht="38" x14ac:dyDescent="0.9">
      <c r="A1" s="124" t="s">
        <v>37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22" thickBot="1" x14ac:dyDescent="0.95">
      <c r="A2" s="126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28" thickBot="1" x14ac:dyDescent="0.95">
      <c r="A3" s="127" t="s">
        <v>1</v>
      </c>
      <c r="B3" s="825" t="s">
        <v>236</v>
      </c>
      <c r="C3" s="826"/>
      <c r="D3" s="826"/>
      <c r="E3" s="826"/>
      <c r="F3" s="826"/>
      <c r="G3" s="826"/>
      <c r="H3" s="827"/>
      <c r="I3" s="128"/>
      <c r="J3" s="125"/>
      <c r="K3" s="125"/>
      <c r="L3" s="125"/>
      <c r="M3" s="125"/>
      <c r="N3" s="125"/>
      <c r="O3" s="125"/>
      <c r="P3" s="125"/>
      <c r="Q3" s="125"/>
    </row>
    <row r="4" spans="1:17" ht="22" thickBot="1" x14ac:dyDescent="0.9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17" ht="110.5" thickBot="1" x14ac:dyDescent="0.95">
      <c r="A5" s="127" t="s">
        <v>66</v>
      </c>
      <c r="B5" s="855">
        <v>43880</v>
      </c>
      <c r="C5" s="856"/>
      <c r="D5" s="857"/>
      <c r="E5" s="129" t="s">
        <v>71</v>
      </c>
      <c r="F5" s="855">
        <v>43880</v>
      </c>
      <c r="G5" s="856"/>
      <c r="H5" s="857"/>
      <c r="I5" s="125"/>
      <c r="J5" s="125"/>
      <c r="K5" s="125"/>
      <c r="L5" s="125"/>
      <c r="M5" s="125"/>
      <c r="N5" s="125"/>
      <c r="O5" s="125"/>
      <c r="P5" s="125"/>
      <c r="Q5" s="125"/>
    </row>
    <row r="6" spans="1:17" ht="28" thickBot="1" x14ac:dyDescent="0.95">
      <c r="A6" s="130"/>
      <c r="B6" s="130"/>
      <c r="C6" s="130"/>
      <c r="D6" s="130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1:17" ht="28" thickBot="1" x14ac:dyDescent="0.95">
      <c r="A7" s="131" t="s">
        <v>28</v>
      </c>
      <c r="B7" s="132"/>
      <c r="C7" s="133"/>
      <c r="D7" s="125"/>
      <c r="E7" s="131" t="s">
        <v>0</v>
      </c>
      <c r="F7" s="132"/>
      <c r="G7" s="132"/>
      <c r="H7" s="133"/>
      <c r="I7" s="134"/>
      <c r="J7" s="125"/>
      <c r="K7" s="125"/>
      <c r="L7" s="125"/>
      <c r="M7" s="125"/>
      <c r="N7" s="125"/>
      <c r="O7" s="125"/>
      <c r="P7" s="125"/>
      <c r="Q7" s="125"/>
    </row>
    <row r="8" spans="1:17" ht="27.5" x14ac:dyDescent="0.9">
      <c r="A8" s="831" t="s">
        <v>29</v>
      </c>
      <c r="B8" s="832"/>
      <c r="C8" s="137" t="s">
        <v>73</v>
      </c>
      <c r="D8" s="138"/>
      <c r="E8" s="858" t="s">
        <v>237</v>
      </c>
      <c r="F8" s="823"/>
      <c r="G8" s="823"/>
      <c r="H8" s="824"/>
      <c r="I8" s="141"/>
      <c r="J8" s="125"/>
      <c r="K8" s="125"/>
      <c r="L8" s="125"/>
      <c r="M8" s="125"/>
      <c r="N8" s="125"/>
      <c r="O8" s="125"/>
      <c r="P8" s="125"/>
      <c r="Q8" s="125"/>
    </row>
    <row r="9" spans="1:17" ht="28" thickBot="1" x14ac:dyDescent="0.95">
      <c r="A9" s="839" t="s">
        <v>30</v>
      </c>
      <c r="B9" s="840"/>
      <c r="C9" s="143"/>
      <c r="D9" s="138"/>
      <c r="E9" s="859"/>
      <c r="F9" s="817"/>
      <c r="G9" s="817"/>
      <c r="H9" s="818"/>
      <c r="I9" s="141"/>
      <c r="J9" s="125"/>
      <c r="K9" s="125"/>
      <c r="L9" s="125"/>
      <c r="M9" s="125"/>
      <c r="N9" s="125"/>
      <c r="O9" s="125"/>
      <c r="P9" s="125"/>
      <c r="Q9" s="125"/>
    </row>
    <row r="10" spans="1:17" ht="22" thickBot="1" x14ac:dyDescent="0.9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7" ht="28" thickBot="1" x14ac:dyDescent="0.95">
      <c r="A11" s="131" t="s">
        <v>44</v>
      </c>
      <c r="B11" s="132"/>
      <c r="C11" s="132"/>
      <c r="D11" s="132"/>
      <c r="E11" s="132"/>
      <c r="F11" s="132"/>
      <c r="G11" s="132"/>
      <c r="H11" s="133"/>
      <c r="I11" s="134"/>
      <c r="J11" s="125"/>
      <c r="K11" s="125"/>
      <c r="L11" s="125"/>
      <c r="M11" s="125"/>
      <c r="N11" s="125"/>
      <c r="O11" s="125"/>
      <c r="P11" s="125"/>
      <c r="Q11" s="125"/>
    </row>
    <row r="12" spans="1:17" ht="27.5" x14ac:dyDescent="0.9">
      <c r="A12" s="135" t="s">
        <v>31</v>
      </c>
      <c r="B12" s="147" t="s">
        <v>84</v>
      </c>
      <c r="C12" s="136" t="s">
        <v>32</v>
      </c>
      <c r="D12" s="819"/>
      <c r="E12" s="820"/>
      <c r="F12" s="136" t="s">
        <v>33</v>
      </c>
      <c r="G12" s="819"/>
      <c r="H12" s="803"/>
      <c r="I12" s="128"/>
      <c r="J12" s="125"/>
      <c r="K12" s="125"/>
      <c r="L12" s="125"/>
      <c r="M12" s="125"/>
      <c r="N12" s="125"/>
      <c r="O12" s="125"/>
      <c r="P12" s="125"/>
      <c r="Q12" s="125"/>
    </row>
    <row r="13" spans="1:17" ht="27.5" x14ac:dyDescent="0.9">
      <c r="A13" s="148" t="s">
        <v>34</v>
      </c>
      <c r="B13" s="821"/>
      <c r="C13" s="786"/>
      <c r="D13" s="786"/>
      <c r="E13" s="786"/>
      <c r="F13" s="786"/>
      <c r="G13" s="786"/>
      <c r="H13" s="787"/>
      <c r="I13" s="128"/>
      <c r="J13" s="125"/>
      <c r="K13" s="125"/>
      <c r="L13" s="125"/>
      <c r="M13" s="125"/>
      <c r="N13" s="125"/>
      <c r="O13" s="125"/>
      <c r="P13" s="125"/>
      <c r="Q13" s="125"/>
    </row>
    <row r="14" spans="1:17" ht="28" thickBot="1" x14ac:dyDescent="0.95">
      <c r="A14" s="142" t="s">
        <v>35</v>
      </c>
      <c r="B14" s="860"/>
      <c r="C14" s="810"/>
      <c r="D14" s="810"/>
      <c r="E14" s="810"/>
      <c r="F14" s="810"/>
      <c r="G14" s="810"/>
      <c r="H14" s="811"/>
      <c r="I14" s="128"/>
      <c r="J14" s="125"/>
      <c r="K14" s="125"/>
      <c r="L14" s="125"/>
      <c r="M14" s="125"/>
      <c r="N14" s="125"/>
      <c r="O14" s="125"/>
      <c r="P14" s="125"/>
      <c r="Q14" s="125"/>
    </row>
    <row r="15" spans="1:17" ht="28" thickBot="1" x14ac:dyDescent="0.95">
      <c r="A15" s="149"/>
      <c r="B15" s="130"/>
      <c r="C15" s="130"/>
      <c r="D15" s="130"/>
      <c r="E15" s="130"/>
      <c r="F15" s="130"/>
      <c r="G15" s="130"/>
      <c r="H15" s="130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1:17" ht="28" thickBot="1" x14ac:dyDescent="0.95">
      <c r="A16" s="150" t="s">
        <v>89</v>
      </c>
      <c r="B16" s="151"/>
      <c r="C16" s="151"/>
      <c r="D16" s="476"/>
      <c r="E16" s="131" t="s">
        <v>36</v>
      </c>
      <c r="F16" s="132"/>
      <c r="G16" s="132"/>
      <c r="H16" s="133"/>
      <c r="I16" s="134"/>
      <c r="J16" s="125"/>
      <c r="K16" s="125"/>
      <c r="L16" s="125"/>
      <c r="M16" s="125"/>
      <c r="N16" s="125"/>
      <c r="O16" s="125"/>
      <c r="P16" s="125"/>
      <c r="Q16" s="125"/>
    </row>
    <row r="17" spans="1:17" ht="27.5" x14ac:dyDescent="0.9">
      <c r="A17" s="153" t="s">
        <v>38</v>
      </c>
      <c r="B17" s="822" t="s">
        <v>238</v>
      </c>
      <c r="C17" s="823"/>
      <c r="D17" s="824"/>
      <c r="E17" s="154" t="s">
        <v>38</v>
      </c>
      <c r="F17" s="822"/>
      <c r="G17" s="823"/>
      <c r="H17" s="824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1:17" ht="27.5" x14ac:dyDescent="0.9">
      <c r="A18" s="155" t="s">
        <v>41</v>
      </c>
      <c r="B18" s="812" t="s">
        <v>240</v>
      </c>
      <c r="C18" s="813"/>
      <c r="D18" s="814"/>
      <c r="E18" s="154" t="s">
        <v>41</v>
      </c>
      <c r="F18" s="812"/>
      <c r="G18" s="813"/>
      <c r="H18" s="814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1:17" ht="27.5" x14ac:dyDescent="0.9">
      <c r="A19" s="155" t="s">
        <v>39</v>
      </c>
      <c r="B19" s="815">
        <v>779552020</v>
      </c>
      <c r="C19" s="875"/>
      <c r="D19" s="876"/>
      <c r="E19" s="154" t="s">
        <v>39</v>
      </c>
      <c r="F19" s="812"/>
      <c r="G19" s="813"/>
      <c r="H19" s="814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1:17" ht="28" thickBot="1" x14ac:dyDescent="0.95">
      <c r="A20" s="158" t="s">
        <v>40</v>
      </c>
      <c r="B20" s="648" t="s">
        <v>239</v>
      </c>
      <c r="C20" s="852"/>
      <c r="D20" s="853"/>
      <c r="E20" s="159" t="s">
        <v>40</v>
      </c>
      <c r="F20" s="816"/>
      <c r="G20" s="817"/>
      <c r="H20" s="818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1:17" x14ac:dyDescent="0.9">
      <c r="A21" s="141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25"/>
      <c r="M21" s="125"/>
      <c r="N21" s="125"/>
      <c r="O21" s="125"/>
      <c r="P21" s="125"/>
      <c r="Q21" s="125"/>
    </row>
    <row r="22" spans="1:17" ht="38" x14ac:dyDescent="0.9">
      <c r="A22" s="124" t="s">
        <v>62</v>
      </c>
      <c r="B22" s="141"/>
      <c r="C22" s="141"/>
      <c r="D22" s="141"/>
      <c r="E22" s="141"/>
      <c r="F22" s="141"/>
      <c r="G22" s="125"/>
      <c r="H22" s="141"/>
      <c r="I22" s="141"/>
      <c r="J22" s="141"/>
      <c r="K22" s="141"/>
      <c r="L22" s="125"/>
      <c r="M22" s="125"/>
      <c r="N22" s="125"/>
      <c r="O22" s="125"/>
      <c r="P22" s="125"/>
      <c r="Q22" s="125"/>
    </row>
    <row r="23" spans="1:17" ht="22" thickBot="1" x14ac:dyDescent="0.95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1:17" ht="27.5" x14ac:dyDescent="0.9">
      <c r="A24" s="160" t="s">
        <v>48</v>
      </c>
      <c r="B24" s="161"/>
      <c r="C24" s="162"/>
      <c r="D24" s="163" t="s">
        <v>47</v>
      </c>
      <c r="E24" s="161"/>
      <c r="F24" s="162"/>
      <c r="G24" s="125"/>
      <c r="H24" s="130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1:17" ht="27.5" x14ac:dyDescent="0.9">
      <c r="A25" s="785"/>
      <c r="B25" s="786"/>
      <c r="C25" s="787"/>
      <c r="D25" s="785"/>
      <c r="E25" s="786"/>
      <c r="F25" s="787"/>
      <c r="G25" s="125"/>
      <c r="H25" s="130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1:17" ht="27.5" x14ac:dyDescent="0.9">
      <c r="A26" s="785"/>
      <c r="B26" s="786"/>
      <c r="C26" s="787"/>
      <c r="D26" s="785"/>
      <c r="E26" s="786"/>
      <c r="F26" s="787"/>
      <c r="G26" s="125"/>
      <c r="H26" s="164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1:17" ht="27.5" x14ac:dyDescent="0.9">
      <c r="A27" s="785"/>
      <c r="B27" s="786"/>
      <c r="C27" s="787"/>
      <c r="D27" s="785"/>
      <c r="E27" s="786"/>
      <c r="F27" s="787"/>
      <c r="G27" s="125"/>
      <c r="H27" s="130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1:17" ht="27.5" x14ac:dyDescent="0.9">
      <c r="A28" s="785"/>
      <c r="B28" s="786"/>
      <c r="C28" s="787"/>
      <c r="D28" s="785"/>
      <c r="E28" s="786"/>
      <c r="F28" s="787"/>
      <c r="G28" s="125"/>
      <c r="H28" s="130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1:17" ht="27.5" x14ac:dyDescent="0.9">
      <c r="A29" s="785"/>
      <c r="B29" s="786"/>
      <c r="C29" s="787"/>
      <c r="D29" s="785"/>
      <c r="E29" s="786"/>
      <c r="F29" s="787"/>
      <c r="G29" s="125"/>
      <c r="H29" s="130"/>
      <c r="I29" s="125"/>
      <c r="J29" s="125"/>
      <c r="K29" s="125"/>
      <c r="L29" s="125"/>
      <c r="M29" s="125"/>
      <c r="N29" s="125"/>
      <c r="O29" s="125"/>
      <c r="P29" s="125"/>
      <c r="Q29" s="125"/>
    </row>
    <row r="30" spans="1:17" ht="28" thickBot="1" x14ac:dyDescent="0.95">
      <c r="A30" s="809"/>
      <c r="B30" s="810"/>
      <c r="C30" s="811"/>
      <c r="D30" s="809"/>
      <c r="E30" s="810"/>
      <c r="F30" s="811"/>
      <c r="G30" s="125"/>
      <c r="H30" s="130"/>
      <c r="I30" s="125"/>
      <c r="J30" s="125"/>
      <c r="K30" s="125"/>
      <c r="L30" s="125"/>
      <c r="M30" s="125"/>
      <c r="N30" s="125"/>
      <c r="O30" s="125"/>
      <c r="P30" s="125"/>
      <c r="Q30" s="125"/>
    </row>
    <row r="31" spans="1:17" ht="28" thickBot="1" x14ac:dyDescent="0.95">
      <c r="A31" s="130"/>
      <c r="B31" s="130"/>
      <c r="C31" s="130"/>
      <c r="D31" s="130"/>
      <c r="E31" s="130"/>
      <c r="F31" s="130"/>
      <c r="G31" s="125"/>
      <c r="H31" s="130"/>
      <c r="I31" s="125"/>
      <c r="J31" s="125"/>
      <c r="K31" s="125"/>
      <c r="L31" s="125"/>
      <c r="M31" s="125"/>
      <c r="N31" s="125"/>
      <c r="O31" s="125"/>
      <c r="P31" s="125"/>
      <c r="Q31" s="125"/>
    </row>
    <row r="32" spans="1:17" ht="28" thickBot="1" x14ac:dyDescent="0.95">
      <c r="A32" s="131" t="s">
        <v>49</v>
      </c>
      <c r="B32" s="165"/>
      <c r="C32" s="165"/>
      <c r="D32" s="165"/>
      <c r="E32" s="165"/>
      <c r="F32" s="166"/>
      <c r="G32" s="125"/>
      <c r="H32" s="130"/>
      <c r="I32" s="125"/>
      <c r="J32" s="125"/>
      <c r="K32" s="125"/>
      <c r="L32" s="125"/>
      <c r="M32" s="125"/>
      <c r="N32" s="125"/>
      <c r="O32" s="125"/>
      <c r="P32" s="125"/>
      <c r="Q32" s="125"/>
    </row>
    <row r="33" spans="1:17" ht="27.5" x14ac:dyDescent="0.9">
      <c r="A33" s="167"/>
      <c r="B33" s="139"/>
      <c r="C33" s="139"/>
      <c r="D33" s="139"/>
      <c r="E33" s="139"/>
      <c r="F33" s="140"/>
      <c r="G33" s="125"/>
      <c r="H33" s="130"/>
      <c r="I33" s="125"/>
      <c r="J33" s="125"/>
      <c r="K33" s="125"/>
      <c r="L33" s="125"/>
      <c r="M33" s="125"/>
      <c r="N33" s="125"/>
      <c r="O33" s="125"/>
      <c r="P33" s="125"/>
      <c r="Q33" s="125"/>
    </row>
    <row r="34" spans="1:17" ht="27.5" x14ac:dyDescent="0.9">
      <c r="A34" s="168"/>
      <c r="B34" s="156"/>
      <c r="C34" s="156"/>
      <c r="D34" s="156"/>
      <c r="E34" s="156"/>
      <c r="F34" s="157"/>
      <c r="G34" s="125"/>
      <c r="H34" s="130"/>
      <c r="I34" s="125"/>
      <c r="J34" s="125"/>
      <c r="K34" s="125"/>
      <c r="L34" s="125"/>
      <c r="M34" s="125"/>
      <c r="N34" s="125"/>
      <c r="O34" s="125"/>
      <c r="P34" s="125"/>
      <c r="Q34" s="125"/>
    </row>
    <row r="35" spans="1:17" ht="27.5" x14ac:dyDescent="0.9">
      <c r="A35" s="168"/>
      <c r="B35" s="156"/>
      <c r="C35" s="156"/>
      <c r="D35" s="156"/>
      <c r="E35" s="156"/>
      <c r="F35" s="157"/>
      <c r="G35" s="125"/>
      <c r="H35" s="130"/>
      <c r="I35" s="125"/>
      <c r="J35" s="125"/>
      <c r="K35" s="125"/>
      <c r="L35" s="125"/>
      <c r="M35" s="125"/>
      <c r="N35" s="125"/>
      <c r="O35" s="125"/>
      <c r="P35" s="125"/>
      <c r="Q35" s="125"/>
    </row>
    <row r="36" spans="1:17" ht="27.5" x14ac:dyDescent="0.9">
      <c r="A36" s="168"/>
      <c r="B36" s="156"/>
      <c r="C36" s="156"/>
      <c r="D36" s="156"/>
      <c r="E36" s="156"/>
      <c r="F36" s="157"/>
      <c r="G36" s="125"/>
      <c r="H36" s="130"/>
      <c r="I36" s="125"/>
      <c r="J36" s="125"/>
      <c r="K36" s="125"/>
      <c r="L36" s="125"/>
      <c r="M36" s="125"/>
      <c r="N36" s="125"/>
      <c r="O36" s="125"/>
      <c r="P36" s="125"/>
      <c r="Q36" s="125"/>
    </row>
    <row r="37" spans="1:17" ht="28" thickBot="1" x14ac:dyDescent="0.95">
      <c r="A37" s="144"/>
      <c r="B37" s="145"/>
      <c r="C37" s="145"/>
      <c r="D37" s="145"/>
      <c r="E37" s="145"/>
      <c r="F37" s="146"/>
      <c r="G37" s="125"/>
      <c r="H37" s="130"/>
      <c r="I37" s="125"/>
      <c r="J37" s="125"/>
      <c r="K37" s="125"/>
      <c r="L37" s="125"/>
      <c r="M37" s="125"/>
      <c r="N37" s="125"/>
      <c r="O37" s="125"/>
      <c r="P37" s="125"/>
      <c r="Q37" s="125"/>
    </row>
    <row r="38" spans="1:17" ht="27.5" x14ac:dyDescent="0.9">
      <c r="A38" s="130"/>
      <c r="B38" s="130"/>
      <c r="C38" s="130"/>
      <c r="D38" s="130"/>
      <c r="E38" s="130"/>
      <c r="F38" s="130"/>
      <c r="G38" s="125"/>
      <c r="H38" s="130"/>
      <c r="I38" s="125"/>
      <c r="J38" s="125"/>
      <c r="K38" s="125"/>
      <c r="L38" s="125"/>
      <c r="M38" s="125"/>
      <c r="N38" s="125"/>
      <c r="O38" s="125"/>
      <c r="P38" s="125"/>
      <c r="Q38" s="125"/>
    </row>
    <row r="39" spans="1:17" ht="38" x14ac:dyDescent="0.9">
      <c r="A39" s="124" t="s">
        <v>61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25"/>
      <c r="M39" s="125"/>
      <c r="N39" s="125"/>
      <c r="O39" s="125"/>
      <c r="P39" s="125"/>
      <c r="Q39" s="125"/>
    </row>
    <row r="40" spans="1:17" ht="30.5" x14ac:dyDescent="0.9">
      <c r="A40" s="169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25"/>
      <c r="M40" s="125"/>
      <c r="N40" s="125"/>
      <c r="O40" s="125"/>
      <c r="P40" s="125"/>
      <c r="Q40" s="125"/>
    </row>
    <row r="41" spans="1:17" ht="35" x14ac:dyDescent="0.9">
      <c r="A41" s="170" t="s">
        <v>57</v>
      </c>
      <c r="B41" s="128"/>
      <c r="C41" s="128"/>
      <c r="D41" s="128"/>
      <c r="E41" s="128"/>
      <c r="F41" s="128"/>
      <c r="G41" s="128"/>
      <c r="H41" s="141"/>
      <c r="I41" s="141"/>
      <c r="J41" s="141"/>
      <c r="K41" s="141"/>
      <c r="L41" s="125"/>
      <c r="M41" s="125"/>
      <c r="N41" s="125"/>
      <c r="O41" s="125"/>
      <c r="P41" s="125"/>
      <c r="Q41" s="125"/>
    </row>
    <row r="42" spans="1:17" ht="28" thickBot="1" x14ac:dyDescent="0.95">
      <c r="A42" s="130"/>
      <c r="B42" s="128"/>
      <c r="C42" s="128"/>
      <c r="D42" s="128"/>
      <c r="E42" s="128"/>
      <c r="F42" s="128"/>
      <c r="G42" s="128"/>
      <c r="H42" s="141"/>
      <c r="I42" s="141"/>
      <c r="J42" s="141"/>
      <c r="K42" s="141"/>
      <c r="L42" s="125"/>
      <c r="M42" s="125"/>
      <c r="N42" s="125"/>
      <c r="O42" s="125"/>
      <c r="P42" s="125"/>
      <c r="Q42" s="125"/>
    </row>
    <row r="43" spans="1:17" ht="28" thickBot="1" x14ac:dyDescent="0.95">
      <c r="A43" s="804" t="s">
        <v>58</v>
      </c>
      <c r="B43" s="805"/>
      <c r="C43" s="805"/>
      <c r="D43" s="805"/>
      <c r="E43" s="805"/>
      <c r="F43" s="805"/>
      <c r="G43" s="805"/>
      <c r="H43" s="806"/>
      <c r="I43" s="141"/>
      <c r="J43" s="141"/>
      <c r="K43" s="141"/>
      <c r="L43" s="125"/>
      <c r="M43" s="125"/>
      <c r="N43" s="125"/>
      <c r="O43" s="125"/>
      <c r="P43" s="125"/>
      <c r="Q43" s="125"/>
    </row>
    <row r="44" spans="1:17" ht="27.5" x14ac:dyDescent="0.9">
      <c r="A44" s="171"/>
      <c r="B44" s="172"/>
      <c r="C44" s="172"/>
      <c r="D44" s="172"/>
      <c r="E44" s="172"/>
      <c r="F44" s="172"/>
      <c r="G44" s="172"/>
      <c r="H44" s="173"/>
      <c r="I44" s="141"/>
      <c r="J44" s="141"/>
      <c r="K44" s="141"/>
      <c r="L44" s="125"/>
      <c r="M44" s="125"/>
      <c r="N44" s="125"/>
      <c r="O44" s="125"/>
      <c r="P44" s="125"/>
      <c r="Q44" s="125"/>
    </row>
    <row r="45" spans="1:17" ht="27.5" x14ac:dyDescent="0.9">
      <c r="A45" s="174"/>
      <c r="B45" s="128"/>
      <c r="C45" s="128"/>
      <c r="D45" s="128"/>
      <c r="E45" s="128"/>
      <c r="F45" s="128"/>
      <c r="G45" s="128"/>
      <c r="H45" s="175"/>
      <c r="I45" s="141"/>
      <c r="J45" s="141"/>
      <c r="K45" s="141"/>
      <c r="L45" s="125"/>
      <c r="M45" s="125"/>
      <c r="N45" s="125"/>
      <c r="O45" s="125"/>
      <c r="P45" s="125"/>
      <c r="Q45" s="125"/>
    </row>
    <row r="46" spans="1:17" ht="27.5" x14ac:dyDescent="0.9">
      <c r="A46" s="174"/>
      <c r="B46" s="128"/>
      <c r="C46" s="128"/>
      <c r="D46" s="128"/>
      <c r="E46" s="128"/>
      <c r="F46" s="128"/>
      <c r="G46" s="128"/>
      <c r="H46" s="175"/>
      <c r="I46" s="141"/>
      <c r="J46" s="141"/>
      <c r="K46" s="141"/>
      <c r="L46" s="125"/>
      <c r="M46" s="125"/>
      <c r="N46" s="125"/>
      <c r="O46" s="125"/>
      <c r="P46" s="125"/>
      <c r="Q46" s="125"/>
    </row>
    <row r="47" spans="1:17" ht="27.5" x14ac:dyDescent="0.9">
      <c r="A47" s="174"/>
      <c r="B47" s="128"/>
      <c r="C47" s="128"/>
      <c r="D47" s="128"/>
      <c r="E47" s="128"/>
      <c r="F47" s="128"/>
      <c r="G47" s="128"/>
      <c r="H47" s="175"/>
      <c r="I47" s="141"/>
      <c r="J47" s="141"/>
      <c r="K47" s="141"/>
      <c r="L47" s="125"/>
      <c r="M47" s="125"/>
      <c r="N47" s="125"/>
      <c r="O47" s="125"/>
      <c r="P47" s="125"/>
      <c r="Q47" s="125"/>
    </row>
    <row r="48" spans="1:17" ht="28" thickBot="1" x14ac:dyDescent="0.95">
      <c r="A48" s="176"/>
      <c r="B48" s="177"/>
      <c r="C48" s="177"/>
      <c r="D48" s="177"/>
      <c r="E48" s="177"/>
      <c r="F48" s="177"/>
      <c r="G48" s="177"/>
      <c r="H48" s="178"/>
      <c r="I48" s="141"/>
      <c r="J48" s="141"/>
      <c r="K48" s="141"/>
      <c r="L48" s="125"/>
      <c r="M48" s="125"/>
      <c r="N48" s="125"/>
      <c r="O48" s="125"/>
      <c r="P48" s="125"/>
      <c r="Q48" s="125"/>
    </row>
    <row r="49" spans="1:17" ht="30.5" x14ac:dyDescent="0.9">
      <c r="A49" s="169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25"/>
      <c r="M49" s="125"/>
      <c r="N49" s="125"/>
      <c r="O49" s="125"/>
      <c r="P49" s="125"/>
      <c r="Q49" s="125"/>
    </row>
    <row r="50" spans="1:17" ht="35" x14ac:dyDescent="0.9">
      <c r="A50" s="170" t="s">
        <v>46</v>
      </c>
      <c r="B50" s="128"/>
      <c r="C50" s="125"/>
      <c r="D50" s="130"/>
      <c r="E50" s="128"/>
      <c r="F50" s="128"/>
      <c r="G50" s="128"/>
      <c r="H50" s="128"/>
      <c r="I50" s="141"/>
      <c r="J50" s="141"/>
      <c r="K50" s="141"/>
      <c r="L50" s="125"/>
      <c r="M50" s="125"/>
      <c r="N50" s="125"/>
      <c r="O50" s="125"/>
      <c r="P50" s="125"/>
      <c r="Q50" s="125"/>
    </row>
    <row r="51" spans="1:17" ht="28" thickBot="1" x14ac:dyDescent="0.95">
      <c r="A51" s="179"/>
      <c r="B51" s="128"/>
      <c r="C51" s="128"/>
      <c r="D51" s="128"/>
      <c r="E51" s="128"/>
      <c r="F51" s="128"/>
      <c r="G51" s="128"/>
      <c r="H51" s="128"/>
      <c r="I51" s="141"/>
      <c r="J51" s="141"/>
      <c r="K51" s="141"/>
      <c r="L51" s="125"/>
      <c r="M51" s="125"/>
      <c r="N51" s="125"/>
      <c r="O51" s="125"/>
      <c r="P51" s="125"/>
      <c r="Q51" s="125"/>
    </row>
    <row r="52" spans="1:17" ht="82.5" x14ac:dyDescent="0.9">
      <c r="A52" s="128"/>
      <c r="B52" s="128"/>
      <c r="C52" s="180" t="s">
        <v>21</v>
      </c>
      <c r="D52" s="181" t="s">
        <v>22</v>
      </c>
      <c r="E52" s="182" t="s">
        <v>23</v>
      </c>
      <c r="F52" s="183" t="s">
        <v>24</v>
      </c>
      <c r="G52" s="184"/>
      <c r="H52" s="128"/>
      <c r="I52" s="141"/>
      <c r="J52" s="141"/>
      <c r="K52" s="141"/>
      <c r="L52" s="125"/>
      <c r="M52" s="125"/>
      <c r="N52" s="125"/>
      <c r="O52" s="125"/>
      <c r="P52" s="125"/>
      <c r="Q52" s="125"/>
    </row>
    <row r="53" spans="1:17" ht="83" thickBot="1" x14ac:dyDescent="0.95">
      <c r="A53" s="128"/>
      <c r="B53" s="128"/>
      <c r="C53" s="185" t="s">
        <v>4</v>
      </c>
      <c r="D53" s="186" t="s">
        <v>3</v>
      </c>
      <c r="E53" s="187" t="s">
        <v>5</v>
      </c>
      <c r="F53" s="188" t="s">
        <v>6</v>
      </c>
      <c r="G53" s="184"/>
      <c r="H53" s="128"/>
      <c r="I53" s="141"/>
      <c r="J53" s="141"/>
      <c r="K53" s="141"/>
      <c r="L53" s="125"/>
      <c r="M53" s="125"/>
      <c r="N53" s="125"/>
      <c r="O53" s="125"/>
      <c r="P53" s="125"/>
      <c r="Q53" s="125"/>
    </row>
    <row r="54" spans="1:17" ht="28" thickBot="1" x14ac:dyDescent="0.95">
      <c r="A54" s="128"/>
      <c r="B54" s="128"/>
      <c r="C54" s="128"/>
      <c r="D54" s="128"/>
      <c r="E54" s="128"/>
      <c r="F54" s="128"/>
      <c r="G54" s="128"/>
      <c r="H54" s="128"/>
      <c r="I54" s="141"/>
      <c r="J54" s="141"/>
      <c r="K54" s="141"/>
      <c r="L54" s="125"/>
      <c r="M54" s="125"/>
      <c r="N54" s="125"/>
      <c r="O54" s="125"/>
      <c r="P54" s="125"/>
      <c r="Q54" s="125"/>
    </row>
    <row r="55" spans="1:17" ht="55" x14ac:dyDescent="0.9">
      <c r="A55" s="189" t="s">
        <v>7</v>
      </c>
      <c r="B55" s="190" t="s">
        <v>56</v>
      </c>
      <c r="C55" s="191" t="s">
        <v>8</v>
      </c>
      <c r="D55" s="192" t="s">
        <v>2</v>
      </c>
      <c r="E55" s="193" t="s">
        <v>9</v>
      </c>
      <c r="F55" s="194" t="s">
        <v>10</v>
      </c>
      <c r="G55" s="194" t="s">
        <v>51</v>
      </c>
      <c r="H55" s="195" t="s">
        <v>11</v>
      </c>
      <c r="I55" s="141"/>
      <c r="J55" s="141"/>
      <c r="K55" s="141"/>
      <c r="L55" s="125"/>
      <c r="M55" s="125"/>
      <c r="N55" s="125"/>
      <c r="O55" s="125"/>
      <c r="P55" s="125"/>
      <c r="Q55" s="125"/>
    </row>
    <row r="56" spans="1:17" ht="110" x14ac:dyDescent="0.9">
      <c r="A56" s="196"/>
      <c r="B56" s="197">
        <f>SUM(B57:B58)</f>
        <v>7</v>
      </c>
      <c r="C56" s="198" t="s">
        <v>12</v>
      </c>
      <c r="D56" s="199" t="s">
        <v>13</v>
      </c>
      <c r="E56" s="200" t="s">
        <v>14</v>
      </c>
      <c r="F56" s="201" t="s">
        <v>15</v>
      </c>
      <c r="G56" s="201" t="s">
        <v>53</v>
      </c>
      <c r="H56" s="202"/>
      <c r="I56" s="141"/>
      <c r="J56" s="141"/>
      <c r="K56" s="141"/>
      <c r="L56" s="125"/>
      <c r="M56" s="125"/>
      <c r="N56" s="125"/>
      <c r="O56" s="125"/>
      <c r="P56" s="125"/>
      <c r="Q56" s="125"/>
    </row>
    <row r="57" spans="1:17" ht="55" x14ac:dyDescent="0.9">
      <c r="A57" s="203" t="s">
        <v>142</v>
      </c>
      <c r="B57" s="204">
        <v>4</v>
      </c>
      <c r="C57" s="205">
        <v>3</v>
      </c>
      <c r="D57" s="205"/>
      <c r="E57" s="205"/>
      <c r="F57" s="205"/>
      <c r="G57" s="205"/>
      <c r="H57" s="206">
        <f>IF(COUNTBLANK(C57:G57)=4,SUM(C57:F57)*B57,"veuillez entrer une valeur")</f>
        <v>12</v>
      </c>
      <c r="I57" s="141"/>
      <c r="J57" s="125"/>
      <c r="K57" s="141"/>
      <c r="L57" s="125"/>
      <c r="M57" s="125"/>
      <c r="N57" s="125"/>
      <c r="O57" s="125"/>
      <c r="P57" s="125"/>
      <c r="Q57" s="125"/>
    </row>
    <row r="58" spans="1:17" ht="28" thickBot="1" x14ac:dyDescent="0.95">
      <c r="A58" s="207" t="s">
        <v>16</v>
      </c>
      <c r="B58" s="208">
        <v>3</v>
      </c>
      <c r="C58" s="209">
        <v>3</v>
      </c>
      <c r="D58" s="209"/>
      <c r="E58" s="209"/>
      <c r="F58" s="209"/>
      <c r="G58" s="209"/>
      <c r="H58" s="210">
        <f>IF(COUNTBLANK(C58:G58)=4,SUM(C58:F58)*B58,"veuillez entrer une valeur")</f>
        <v>9</v>
      </c>
      <c r="I58" s="141"/>
      <c r="J58" s="141"/>
      <c r="K58" s="141"/>
      <c r="L58" s="125"/>
      <c r="M58" s="125"/>
      <c r="N58" s="125"/>
      <c r="O58" s="125"/>
      <c r="P58" s="125"/>
      <c r="Q58" s="125"/>
    </row>
    <row r="59" spans="1:17" ht="28" thickBot="1" x14ac:dyDescent="0.95">
      <c r="A59" s="211" t="s">
        <v>50</v>
      </c>
      <c r="B59" s="212">
        <f>3*B56-IF(G57="x",3*B57,0)-IF(G58="x",3*B58,0)</f>
        <v>21</v>
      </c>
      <c r="C59" s="213"/>
      <c r="D59" s="213"/>
      <c r="E59" s="214"/>
      <c r="F59" s="215" t="s">
        <v>25</v>
      </c>
      <c r="G59" s="215"/>
      <c r="H59" s="216">
        <f>SUM(H57:H58)</f>
        <v>21</v>
      </c>
      <c r="I59" s="141"/>
      <c r="J59" s="141"/>
      <c r="K59" s="141"/>
      <c r="L59" s="125"/>
      <c r="M59" s="125"/>
      <c r="N59" s="125"/>
      <c r="O59" s="125"/>
      <c r="P59" s="125"/>
      <c r="Q59" s="125"/>
    </row>
    <row r="60" spans="1:17" ht="22" thickBot="1" x14ac:dyDescent="0.95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25"/>
      <c r="M60" s="125"/>
      <c r="N60" s="125"/>
      <c r="O60" s="125"/>
      <c r="P60" s="125"/>
      <c r="Q60" s="125"/>
    </row>
    <row r="61" spans="1:17" ht="55" x14ac:dyDescent="0.9">
      <c r="A61" s="189" t="s">
        <v>17</v>
      </c>
      <c r="B61" s="217" t="s">
        <v>56</v>
      </c>
      <c r="C61" s="218" t="s">
        <v>8</v>
      </c>
      <c r="D61" s="219" t="s">
        <v>2</v>
      </c>
      <c r="E61" s="220" t="s">
        <v>9</v>
      </c>
      <c r="F61" s="221" t="s">
        <v>10</v>
      </c>
      <c r="G61" s="194" t="s">
        <v>51</v>
      </c>
      <c r="H61" s="195" t="s">
        <v>11</v>
      </c>
      <c r="I61" s="141"/>
      <c r="J61" s="141"/>
      <c r="K61" s="141"/>
      <c r="L61" s="125"/>
      <c r="M61" s="125"/>
      <c r="N61" s="125"/>
      <c r="O61" s="125"/>
      <c r="P61" s="125"/>
      <c r="Q61" s="125"/>
    </row>
    <row r="62" spans="1:17" ht="110" x14ac:dyDescent="0.9">
      <c r="A62" s="196"/>
      <c r="B62" s="222">
        <f>SUM(B63:B65)</f>
        <v>6</v>
      </c>
      <c r="C62" s="223" t="s">
        <v>12</v>
      </c>
      <c r="D62" s="224" t="s">
        <v>13</v>
      </c>
      <c r="E62" s="225" t="s">
        <v>14</v>
      </c>
      <c r="F62" s="226" t="s">
        <v>15</v>
      </c>
      <c r="G62" s="227" t="s">
        <v>54</v>
      </c>
      <c r="H62" s="228"/>
      <c r="I62" s="141"/>
      <c r="J62" s="141"/>
      <c r="K62" s="141"/>
      <c r="L62" s="125"/>
      <c r="M62" s="125"/>
      <c r="N62" s="125"/>
      <c r="O62" s="125"/>
      <c r="P62" s="125"/>
      <c r="Q62" s="125"/>
    </row>
    <row r="63" spans="1:17" ht="27.5" x14ac:dyDescent="0.9">
      <c r="A63" s="203" t="s">
        <v>18</v>
      </c>
      <c r="B63" s="204">
        <v>3</v>
      </c>
      <c r="C63" s="229"/>
      <c r="D63" s="229">
        <v>2</v>
      </c>
      <c r="E63" s="229"/>
      <c r="F63" s="229"/>
      <c r="G63" s="230"/>
      <c r="H63" s="206">
        <f>IF(COUNTBLANK(C63:G63)=4,SUM(C63:F63)*B63,"veuillez entrer une valeur")</f>
        <v>6</v>
      </c>
      <c r="I63" s="141"/>
      <c r="J63" s="141"/>
      <c r="K63" s="141"/>
      <c r="L63" s="125"/>
      <c r="M63" s="125"/>
      <c r="N63" s="125"/>
      <c r="O63" s="125"/>
      <c r="P63" s="125"/>
      <c r="Q63" s="125"/>
    </row>
    <row r="64" spans="1:17" ht="27.5" x14ac:dyDescent="0.9">
      <c r="A64" s="203" t="s">
        <v>42</v>
      </c>
      <c r="B64" s="204">
        <v>2</v>
      </c>
      <c r="C64" s="229"/>
      <c r="D64" s="229">
        <v>2</v>
      </c>
      <c r="E64" s="229"/>
      <c r="F64" s="229"/>
      <c r="G64" s="205"/>
      <c r="H64" s="206">
        <f>IF(COUNTBLANK(C64:G64)=4,SUM(C64:F64)*B64,"veuillez entrer une valeur")</f>
        <v>4</v>
      </c>
      <c r="I64" s="141"/>
      <c r="J64" s="141"/>
      <c r="K64" s="141"/>
      <c r="L64" s="125"/>
      <c r="M64" s="125"/>
      <c r="N64" s="125"/>
      <c r="O64" s="125"/>
      <c r="P64" s="125"/>
      <c r="Q64" s="125"/>
    </row>
    <row r="65" spans="1:17" ht="55.5" thickBot="1" x14ac:dyDescent="0.95">
      <c r="A65" s="203" t="s">
        <v>19</v>
      </c>
      <c r="B65" s="204">
        <v>1</v>
      </c>
      <c r="C65" s="231"/>
      <c r="D65" s="231">
        <v>2</v>
      </c>
      <c r="E65" s="231"/>
      <c r="F65" s="231"/>
      <c r="G65" s="232"/>
      <c r="H65" s="210">
        <f>IF(COUNTBLANK(C65:G65)=4,SUM(C65:F65)*B65,"veuillez entrer une valeur")</f>
        <v>2</v>
      </c>
      <c r="I65" s="141"/>
      <c r="J65" s="141"/>
      <c r="K65" s="141"/>
      <c r="L65" s="125"/>
      <c r="M65" s="125"/>
      <c r="N65" s="125"/>
      <c r="O65" s="125"/>
      <c r="P65" s="125"/>
      <c r="Q65" s="125"/>
    </row>
    <row r="66" spans="1:17" ht="28" thickBot="1" x14ac:dyDescent="0.95">
      <c r="A66" s="211" t="s">
        <v>50</v>
      </c>
      <c r="B66" s="212">
        <f>3*B62-IF(G63="x",3*B63,0)-IF(G64="x",3*B64,0)-IF(G65="x",3*B65,0)</f>
        <v>18</v>
      </c>
      <c r="C66" s="213"/>
      <c r="D66" s="213"/>
      <c r="E66" s="233"/>
      <c r="F66" s="234" t="s">
        <v>25</v>
      </c>
      <c r="G66" s="215"/>
      <c r="H66" s="216">
        <f>SUM(H63:H65)</f>
        <v>12</v>
      </c>
      <c r="I66" s="141"/>
      <c r="J66" s="141"/>
      <c r="K66" s="141"/>
      <c r="L66" s="125"/>
      <c r="M66" s="125"/>
      <c r="N66" s="125"/>
      <c r="O66" s="125"/>
      <c r="P66" s="125"/>
      <c r="Q66" s="125"/>
    </row>
    <row r="67" spans="1:17" ht="28" thickBot="1" x14ac:dyDescent="0.95">
      <c r="A67" s="128"/>
      <c r="B67" s="128"/>
      <c r="C67" s="128"/>
      <c r="D67" s="128"/>
      <c r="E67" s="128"/>
      <c r="F67" s="128"/>
      <c r="G67" s="128"/>
      <c r="H67" s="128"/>
      <c r="I67" s="141"/>
      <c r="J67" s="141"/>
      <c r="K67" s="141"/>
      <c r="L67" s="125"/>
      <c r="M67" s="125"/>
      <c r="N67" s="125"/>
      <c r="O67" s="125"/>
      <c r="P67" s="125"/>
      <c r="Q67" s="125"/>
    </row>
    <row r="68" spans="1:17" ht="55" x14ac:dyDescent="0.9">
      <c r="A68" s="189" t="s">
        <v>20</v>
      </c>
      <c r="B68" s="217" t="s">
        <v>56</v>
      </c>
      <c r="C68" s="218" t="s">
        <v>8</v>
      </c>
      <c r="D68" s="219" t="s">
        <v>2</v>
      </c>
      <c r="E68" s="220" t="s">
        <v>9</v>
      </c>
      <c r="F68" s="235" t="s">
        <v>10</v>
      </c>
      <c r="G68" s="194" t="s">
        <v>51</v>
      </c>
      <c r="H68" s="195" t="s">
        <v>11</v>
      </c>
      <c r="I68" s="141"/>
      <c r="J68" s="141"/>
      <c r="K68" s="141"/>
      <c r="L68" s="125"/>
      <c r="M68" s="125"/>
      <c r="N68" s="125"/>
      <c r="O68" s="125"/>
      <c r="P68" s="125"/>
      <c r="Q68" s="125"/>
    </row>
    <row r="69" spans="1:17" ht="110" x14ac:dyDescent="0.9">
      <c r="A69" s="196"/>
      <c r="B69" s="222">
        <f>SUM(B70:B72)</f>
        <v>4</v>
      </c>
      <c r="C69" s="223" t="s">
        <v>12</v>
      </c>
      <c r="D69" s="224" t="s">
        <v>13</v>
      </c>
      <c r="E69" s="225" t="s">
        <v>14</v>
      </c>
      <c r="F69" s="236" t="s">
        <v>15</v>
      </c>
      <c r="G69" s="227" t="s">
        <v>55</v>
      </c>
      <c r="H69" s="228"/>
      <c r="I69" s="141"/>
      <c r="J69" s="141"/>
      <c r="K69" s="141"/>
      <c r="L69" s="125"/>
      <c r="M69" s="125"/>
      <c r="N69" s="125"/>
      <c r="O69" s="125"/>
      <c r="P69" s="125"/>
      <c r="Q69" s="125"/>
    </row>
    <row r="70" spans="1:17" ht="82.5" x14ac:dyDescent="0.9">
      <c r="A70" s="203" t="s">
        <v>143</v>
      </c>
      <c r="B70" s="204">
        <v>2</v>
      </c>
      <c r="C70" s="229"/>
      <c r="D70" s="229">
        <v>2</v>
      </c>
      <c r="E70" s="229"/>
      <c r="F70" s="229"/>
      <c r="G70" s="230"/>
      <c r="H70" s="206">
        <f>IF(COUNTBLANK(C70:G70)=4,SUM(C70:F70)*B70,"veuillez entrer une valeur")</f>
        <v>4</v>
      </c>
      <c r="I70" s="141"/>
      <c r="J70" s="141"/>
      <c r="K70" s="141"/>
      <c r="L70" s="125"/>
      <c r="M70" s="125"/>
      <c r="N70" s="125"/>
      <c r="O70" s="125"/>
      <c r="P70" s="125"/>
      <c r="Q70" s="125"/>
    </row>
    <row r="71" spans="1:17" ht="137.5" x14ac:dyDescent="0.9">
      <c r="A71" s="203" t="s">
        <v>144</v>
      </c>
      <c r="B71" s="204">
        <v>1</v>
      </c>
      <c r="C71" s="229"/>
      <c r="D71" s="229">
        <v>2</v>
      </c>
      <c r="E71" s="229"/>
      <c r="F71" s="229"/>
      <c r="G71" s="205"/>
      <c r="H71" s="206">
        <f>IF(COUNTBLANK(C71:G71)=4,SUM(C71:F71)*B71,"veuillez entrer une valeur")</f>
        <v>2</v>
      </c>
      <c r="I71" s="141"/>
      <c r="J71" s="141"/>
      <c r="K71" s="141"/>
      <c r="L71" s="125"/>
      <c r="M71" s="125"/>
      <c r="N71" s="125"/>
      <c r="O71" s="125"/>
      <c r="P71" s="125"/>
      <c r="Q71" s="125"/>
    </row>
    <row r="72" spans="1:17" ht="165.5" thickBot="1" x14ac:dyDescent="0.95">
      <c r="A72" s="203" t="s">
        <v>145</v>
      </c>
      <c r="B72" s="204">
        <v>1</v>
      </c>
      <c r="C72" s="231"/>
      <c r="D72" s="231">
        <v>2</v>
      </c>
      <c r="E72" s="231"/>
      <c r="F72" s="231"/>
      <c r="G72" s="232"/>
      <c r="H72" s="210">
        <f>IF(COUNTBLANK(C72:G72)=4,SUM(C72:F72)*B72,"veuillez entrer une valeur")</f>
        <v>2</v>
      </c>
      <c r="I72" s="141"/>
      <c r="J72" s="141"/>
      <c r="K72" s="141"/>
      <c r="L72" s="125"/>
      <c r="M72" s="125"/>
      <c r="N72" s="125"/>
      <c r="O72" s="125"/>
      <c r="P72" s="125"/>
      <c r="Q72" s="125"/>
    </row>
    <row r="73" spans="1:17" ht="28" thickBot="1" x14ac:dyDescent="0.95">
      <c r="A73" s="211" t="s">
        <v>50</v>
      </c>
      <c r="B73" s="212">
        <f>3*B69-IF(G70="x",3*B70,0)-IF(G71="x",3*B71,0)-IF(G72="x",3*B72,0)</f>
        <v>12</v>
      </c>
      <c r="C73" s="213"/>
      <c r="D73" s="213"/>
      <c r="E73" s="233"/>
      <c r="F73" s="234" t="s">
        <v>25</v>
      </c>
      <c r="G73" s="215"/>
      <c r="H73" s="216">
        <f>SUM(H70:H72)</f>
        <v>8</v>
      </c>
      <c r="I73" s="141"/>
      <c r="J73" s="141"/>
      <c r="K73" s="141"/>
      <c r="L73" s="125"/>
      <c r="M73" s="125"/>
      <c r="N73" s="125"/>
      <c r="O73" s="125"/>
      <c r="P73" s="125"/>
      <c r="Q73" s="125"/>
    </row>
    <row r="74" spans="1:17" ht="28" thickBot="1" x14ac:dyDescent="0.95">
      <c r="A74" s="128"/>
      <c r="B74" s="128"/>
      <c r="C74" s="128"/>
      <c r="D74" s="128"/>
      <c r="E74" s="128"/>
      <c r="F74" s="128"/>
      <c r="G74" s="128"/>
      <c r="H74" s="128"/>
      <c r="I74" s="141"/>
      <c r="J74" s="141"/>
      <c r="K74" s="141"/>
      <c r="L74" s="125"/>
      <c r="M74" s="125"/>
      <c r="N74" s="125"/>
      <c r="O74" s="125"/>
      <c r="P74" s="125"/>
      <c r="Q74" s="125"/>
    </row>
    <row r="75" spans="1:17" ht="27.5" x14ac:dyDescent="0.9">
      <c r="A75" s="237" t="s">
        <v>52</v>
      </c>
      <c r="B75" s="238">
        <f>SUM(B59+B66+B73)</f>
        <v>51</v>
      </c>
      <c r="C75" s="239">
        <f>SUM(H73+H66+H59)</f>
        <v>41</v>
      </c>
      <c r="D75" s="128"/>
      <c r="E75" s="128"/>
      <c r="F75" s="128"/>
      <c r="G75" s="128"/>
      <c r="H75" s="128"/>
      <c r="I75" s="141"/>
      <c r="J75" s="141"/>
      <c r="K75" s="141"/>
      <c r="L75" s="125"/>
      <c r="M75" s="125"/>
      <c r="N75" s="125"/>
      <c r="O75" s="125"/>
      <c r="P75" s="125"/>
      <c r="Q75" s="125"/>
    </row>
    <row r="76" spans="1:17" ht="28" thickBot="1" x14ac:dyDescent="0.95">
      <c r="A76" s="807" t="s">
        <v>60</v>
      </c>
      <c r="B76" s="808"/>
      <c r="C76" s="240">
        <f>(C75/B75)*20</f>
        <v>16.078431372549019</v>
      </c>
      <c r="D76" s="128"/>
      <c r="E76" s="128"/>
      <c r="F76" s="128"/>
      <c r="G76" s="128"/>
      <c r="H76" s="128"/>
      <c r="I76" s="141"/>
      <c r="J76" s="141"/>
      <c r="K76" s="141"/>
      <c r="L76" s="125"/>
      <c r="M76" s="125"/>
      <c r="N76" s="125"/>
      <c r="O76" s="125"/>
      <c r="P76" s="125"/>
      <c r="Q76" s="125"/>
    </row>
    <row r="77" spans="1:17" ht="27.5" x14ac:dyDescent="0.9">
      <c r="A77" s="130"/>
      <c r="B77" s="184"/>
      <c r="C77" s="128"/>
      <c r="D77" s="128"/>
      <c r="E77" s="128"/>
      <c r="F77" s="128"/>
      <c r="G77" s="128"/>
      <c r="H77" s="128"/>
      <c r="I77" s="141"/>
      <c r="J77" s="141"/>
      <c r="K77" s="141"/>
      <c r="L77" s="125"/>
      <c r="M77" s="125"/>
      <c r="N77" s="125"/>
      <c r="O77" s="125"/>
      <c r="P77" s="125"/>
      <c r="Q77" s="125"/>
    </row>
    <row r="78" spans="1:17" x14ac:dyDescent="0.9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</row>
    <row r="79" spans="1:17" ht="38" x14ac:dyDescent="0.9">
      <c r="A79" s="124" t="s">
        <v>63</v>
      </c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25"/>
      <c r="M79" s="125"/>
      <c r="N79" s="125"/>
      <c r="O79" s="125"/>
      <c r="P79" s="125"/>
      <c r="Q79" s="125"/>
    </row>
    <row r="80" spans="1:17" ht="22" thickBot="1" x14ac:dyDescent="0.95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25"/>
      <c r="M80" s="125"/>
      <c r="N80" s="125"/>
      <c r="O80" s="125"/>
      <c r="P80" s="125"/>
      <c r="Q80" s="125"/>
    </row>
    <row r="81" spans="1:17" ht="28" thickBot="1" x14ac:dyDescent="0.95">
      <c r="A81" s="241"/>
      <c r="B81" s="795" t="s">
        <v>65</v>
      </c>
      <c r="C81" s="796"/>
      <c r="D81" s="797"/>
      <c r="E81" s="795" t="s">
        <v>67</v>
      </c>
      <c r="F81" s="796"/>
      <c r="G81" s="797"/>
      <c r="H81" s="795" t="s">
        <v>68</v>
      </c>
      <c r="I81" s="796"/>
      <c r="J81" s="797"/>
      <c r="K81" s="795" t="s">
        <v>69</v>
      </c>
      <c r="L81" s="796"/>
      <c r="M81" s="797"/>
      <c r="N81" s="795" t="s">
        <v>70</v>
      </c>
      <c r="O81" s="796"/>
      <c r="P81" s="797"/>
      <c r="Q81" s="125"/>
    </row>
    <row r="82" spans="1:17" ht="27.5" x14ac:dyDescent="0.9">
      <c r="A82" s="242" t="s">
        <v>64</v>
      </c>
      <c r="B82" s="798">
        <v>44407</v>
      </c>
      <c r="C82" s="799"/>
      <c r="D82" s="800"/>
      <c r="E82" s="801">
        <f>DATE(YEAR(B83)+1,MONTH(B83),DAY(B83))</f>
        <v>44772</v>
      </c>
      <c r="F82" s="802"/>
      <c r="G82" s="803"/>
      <c r="H82" s="801">
        <f>DATE(YEAR(B83)+2,MONTH(B83),DAY(B83))</f>
        <v>45137</v>
      </c>
      <c r="I82" s="802"/>
      <c r="J82" s="803"/>
      <c r="K82" s="801">
        <f>DATE(YEAR(B83)+3,MONTH(B83),DAY(B83))</f>
        <v>45503</v>
      </c>
      <c r="L82" s="802"/>
      <c r="M82" s="803"/>
      <c r="N82" s="801">
        <f>DATE(YEAR(B83)+4,MONTH(B83),DAY(B83))</f>
        <v>45868</v>
      </c>
      <c r="O82" s="802"/>
      <c r="P82" s="803"/>
      <c r="Q82" s="125"/>
    </row>
    <row r="83" spans="1:17" ht="27.5" x14ac:dyDescent="0.9">
      <c r="A83" s="243" t="s">
        <v>26</v>
      </c>
      <c r="B83" s="798">
        <v>44407</v>
      </c>
      <c r="C83" s="799"/>
      <c r="D83" s="800"/>
      <c r="E83" s="788">
        <v>44767</v>
      </c>
      <c r="F83" s="786"/>
      <c r="G83" s="787"/>
      <c r="H83" s="788">
        <v>45149</v>
      </c>
      <c r="I83" s="786"/>
      <c r="J83" s="787"/>
      <c r="K83" s="788"/>
      <c r="L83" s="786"/>
      <c r="M83" s="787"/>
      <c r="N83" s="785"/>
      <c r="O83" s="786"/>
      <c r="P83" s="787"/>
      <c r="Q83" s="125"/>
    </row>
    <row r="84" spans="1:17" ht="27.5" x14ac:dyDescent="0.9">
      <c r="A84" s="244" t="s">
        <v>27</v>
      </c>
      <c r="B84" s="789">
        <v>16.86</v>
      </c>
      <c r="C84" s="790"/>
      <c r="D84" s="791"/>
      <c r="E84" s="792">
        <v>16.079999999999998</v>
      </c>
      <c r="F84" s="793"/>
      <c r="G84" s="794"/>
      <c r="H84" s="785">
        <f>C76</f>
        <v>16.078431372549019</v>
      </c>
      <c r="I84" s="786"/>
      <c r="J84" s="787"/>
      <c r="K84" s="785"/>
      <c r="L84" s="786"/>
      <c r="M84" s="787"/>
      <c r="N84" s="785"/>
      <c r="O84" s="786"/>
      <c r="P84" s="787"/>
      <c r="Q84" s="125"/>
    </row>
    <row r="85" spans="1:17" ht="55" x14ac:dyDescent="0.9">
      <c r="A85" s="243" t="s">
        <v>43</v>
      </c>
      <c r="B85" s="785"/>
      <c r="C85" s="786"/>
      <c r="D85" s="787"/>
      <c r="E85" s="785"/>
      <c r="F85" s="786"/>
      <c r="G85" s="787"/>
      <c r="H85" s="785"/>
      <c r="I85" s="786"/>
      <c r="J85" s="787"/>
      <c r="K85" s="785"/>
      <c r="L85" s="786"/>
      <c r="M85" s="787"/>
      <c r="N85" s="785"/>
      <c r="O85" s="786"/>
      <c r="P85" s="787"/>
      <c r="Q85" s="125"/>
    </row>
    <row r="86" spans="1:17" ht="35" x14ac:dyDescent="0.9">
      <c r="A86" s="245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25"/>
      <c r="M86" s="125"/>
      <c r="N86" s="125"/>
      <c r="O86" s="125"/>
      <c r="P86" s="125"/>
      <c r="Q86" s="125"/>
    </row>
  </sheetData>
  <mergeCells count="57">
    <mergeCell ref="B85:D85"/>
    <mergeCell ref="E85:G85"/>
    <mergeCell ref="H85:J85"/>
    <mergeCell ref="K85:M85"/>
    <mergeCell ref="N85:P85"/>
    <mergeCell ref="B83:D83"/>
    <mergeCell ref="E83:G83"/>
    <mergeCell ref="H83:J83"/>
    <mergeCell ref="K83:M83"/>
    <mergeCell ref="N83:P83"/>
    <mergeCell ref="B84:D84"/>
    <mergeCell ref="E84:G84"/>
    <mergeCell ref="H84:J84"/>
    <mergeCell ref="K84:M84"/>
    <mergeCell ref="N84:P84"/>
    <mergeCell ref="N81:P81"/>
    <mergeCell ref="B82:D82"/>
    <mergeCell ref="E82:G82"/>
    <mergeCell ref="H82:J82"/>
    <mergeCell ref="K82:M82"/>
    <mergeCell ref="N82:P82"/>
    <mergeCell ref="K81:M81"/>
    <mergeCell ref="A43:H43"/>
    <mergeCell ref="A76:B76"/>
    <mergeCell ref="B81:D81"/>
    <mergeCell ref="E81:G81"/>
    <mergeCell ref="H81:J81"/>
    <mergeCell ref="A28:C28"/>
    <mergeCell ref="D28:F28"/>
    <mergeCell ref="A29:C29"/>
    <mergeCell ref="D29:F29"/>
    <mergeCell ref="A30:C30"/>
    <mergeCell ref="D30:F30"/>
    <mergeCell ref="A25:C25"/>
    <mergeCell ref="D25:F25"/>
    <mergeCell ref="A26:C26"/>
    <mergeCell ref="D26:F26"/>
    <mergeCell ref="A27:C27"/>
    <mergeCell ref="D27:F27"/>
    <mergeCell ref="B18:D18"/>
    <mergeCell ref="F18:H18"/>
    <mergeCell ref="B19:D19"/>
    <mergeCell ref="F19:H19"/>
    <mergeCell ref="B20:D20"/>
    <mergeCell ref="F20:H20"/>
    <mergeCell ref="D12:E12"/>
    <mergeCell ref="G12:H12"/>
    <mergeCell ref="B13:H13"/>
    <mergeCell ref="B14:H14"/>
    <mergeCell ref="B17:D17"/>
    <mergeCell ref="F17:H17"/>
    <mergeCell ref="B3:H3"/>
    <mergeCell ref="B5:D5"/>
    <mergeCell ref="F5:H5"/>
    <mergeCell ref="A8:B8"/>
    <mergeCell ref="E8:H9"/>
    <mergeCell ref="A9:B9"/>
  </mergeCells>
  <conditionalFormatting sqref="H57:H58 H63:H65 H70:H72">
    <cfRule type="cellIs" dxfId="63" priority="5" operator="equal">
      <formula>"veuillez entrer une valeur"</formula>
    </cfRule>
  </conditionalFormatting>
  <dataValidations count="1">
    <dataValidation type="list" allowBlank="1" showInputMessage="1" showErrorMessage="1" sqref="B6:D6" xr:uid="{00000000-0002-0000-1300-000000000000}">
      <formula1>"Fournisseur,Prestataire de Service"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B2:T87"/>
  <sheetViews>
    <sheetView topLeftCell="A74" zoomScale="60" zoomScaleNormal="60" zoomScalePageLayoutView="27" workbookViewId="0">
      <selection activeCell="G77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93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42857</v>
      </c>
      <c r="D6" s="856"/>
      <c r="E6" s="857"/>
      <c r="F6" s="129" t="s">
        <v>71</v>
      </c>
      <c r="G6" s="855">
        <v>42857</v>
      </c>
      <c r="H6" s="856"/>
      <c r="I6" s="85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 t="s">
        <v>78</v>
      </c>
      <c r="E9" s="138"/>
      <c r="F9" s="858" t="s">
        <v>309</v>
      </c>
      <c r="G9" s="823"/>
      <c r="H9" s="823"/>
      <c r="I9" s="824"/>
      <c r="J9" s="141"/>
    </row>
    <row r="10" spans="2:10" ht="28" thickBot="1" x14ac:dyDescent="0.4">
      <c r="B10" s="839" t="s">
        <v>30</v>
      </c>
      <c r="C10" s="840"/>
      <c r="D10" s="143"/>
      <c r="E10" s="138"/>
      <c r="F10" s="859"/>
      <c r="G10" s="817"/>
      <c r="H10" s="817"/>
      <c r="I10" s="81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 t="s">
        <v>84</v>
      </c>
      <c r="D13" s="136" t="s">
        <v>32</v>
      </c>
      <c r="E13" s="819">
        <v>5102075</v>
      </c>
      <c r="F13" s="820"/>
      <c r="G13" s="136" t="s">
        <v>33</v>
      </c>
      <c r="H13" s="819"/>
      <c r="I13" s="803"/>
      <c r="J13" s="128"/>
    </row>
    <row r="14" spans="2:10" ht="27.5" x14ac:dyDescent="0.35">
      <c r="B14" s="148" t="s">
        <v>34</v>
      </c>
      <c r="C14" s="821"/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860"/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152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119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108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>
        <v>773089174</v>
      </c>
      <c r="D20" s="813"/>
      <c r="E20" s="814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816"/>
      <c r="D21" s="817"/>
      <c r="E21" s="818"/>
      <c r="F21" s="159" t="s">
        <v>40</v>
      </c>
      <c r="G21" s="816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43.5" customHeight="1" x14ac:dyDescent="0.35">
      <c r="B45" s="833" t="s">
        <v>212</v>
      </c>
      <c r="C45" s="834"/>
      <c r="D45" s="834"/>
      <c r="E45" s="834"/>
      <c r="F45" s="834"/>
      <c r="G45" s="834"/>
      <c r="H45" s="834"/>
      <c r="I45" s="835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>
        <v>3</v>
      </c>
      <c r="E58" s="205"/>
      <c r="F58" s="205"/>
      <c r="G58" s="205"/>
      <c r="H58" s="205"/>
      <c r="I58" s="206">
        <f>IF(COUNTBLANK(D58:H58)=4,SUM(D58:G58)*C58,"veuillez entrer une valeur")</f>
        <v>12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/>
      <c r="E59" s="209">
        <v>2</v>
      </c>
      <c r="F59" s="209"/>
      <c r="G59" s="209"/>
      <c r="H59" s="209"/>
      <c r="I59" s="210">
        <f>IF(COUNTBLANK(D59:H59)=4,SUM(D59:G59)*C59,"veuillez entrer une valeur")</f>
        <v>6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18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/>
      <c r="E64" s="229">
        <v>2</v>
      </c>
      <c r="F64" s="229"/>
      <c r="G64" s="229"/>
      <c r="H64" s="230"/>
      <c r="I64" s="206">
        <f>IF(COUNTBLANK(D64:H64)=4,SUM(D64:G64)*C64,"veuillez entrer une valeur")</f>
        <v>6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/>
      <c r="E65" s="229">
        <v>2</v>
      </c>
      <c r="F65" s="229"/>
      <c r="G65" s="229"/>
      <c r="H65" s="205"/>
      <c r="I65" s="206">
        <f>IF(COUNTBLANK(D65:H65)=4,SUM(D65:G65)*C65,"veuillez entrer une valeur")</f>
        <v>4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/>
      <c r="E66" s="231">
        <v>2</v>
      </c>
      <c r="F66" s="231"/>
      <c r="G66" s="231"/>
      <c r="H66" s="232"/>
      <c r="I66" s="210">
        <f>IF(COUNTBLANK(D66:H66)=4,SUM(D66:G66)*C66,"veuillez entrer une valeur")</f>
        <v>2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12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>
        <v>3</v>
      </c>
      <c r="E71" s="229"/>
      <c r="F71" s="229"/>
      <c r="G71" s="229"/>
      <c r="H71" s="230"/>
      <c r="I71" s="206">
        <f>IF(COUNTBLANK(D71:H71)=4,SUM(D71:G71)*C71,"veuillez entrer une valeur")</f>
        <v>6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/>
      <c r="E72" s="229">
        <v>2</v>
      </c>
      <c r="F72" s="229"/>
      <c r="G72" s="229"/>
      <c r="H72" s="205"/>
      <c r="I72" s="206">
        <f>IF(COUNTBLANK(D72:H72)=4,SUM(D72:G72)*C72,"veuillez entrer une valeur")</f>
        <v>2</v>
      </c>
      <c r="J72" s="141"/>
      <c r="K72" s="141"/>
      <c r="L72" s="141"/>
    </row>
    <row r="73" spans="2:12" ht="122.25" customHeight="1" thickBot="1" x14ac:dyDescent="0.4">
      <c r="B73" s="203" t="s">
        <v>145</v>
      </c>
      <c r="C73" s="204">
        <v>1</v>
      </c>
      <c r="D73" s="231"/>
      <c r="E73" s="231">
        <v>2</v>
      </c>
      <c r="F73" s="231"/>
      <c r="G73" s="231"/>
      <c r="H73" s="232"/>
      <c r="I73" s="210">
        <f>IF(COUNTBLANK(D73:H73)=4,SUM(D73:G73)*C73,"veuillez entrer une valeur")</f>
        <v>2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10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40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15.686274509803921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20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20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  <c r="R82" s="795" t="s">
        <v>371</v>
      </c>
      <c r="S82" s="796"/>
      <c r="T82" s="797"/>
    </row>
    <row r="83" spans="2:20" ht="43.15" customHeight="1" x14ac:dyDescent="0.35">
      <c r="B83" s="242" t="s">
        <v>64</v>
      </c>
      <c r="C83" s="798">
        <v>43222</v>
      </c>
      <c r="D83" s="799"/>
      <c r="E83" s="800"/>
      <c r="F83" s="801">
        <v>43587</v>
      </c>
      <c r="G83" s="802"/>
      <c r="H83" s="803"/>
      <c r="I83" s="801">
        <v>43953</v>
      </c>
      <c r="J83" s="802"/>
      <c r="K83" s="803"/>
      <c r="L83" s="801">
        <f>DATE(YEAR(C84)+3,MONTH(C84),DAY(C84))</f>
        <v>44332</v>
      </c>
      <c r="M83" s="802"/>
      <c r="N83" s="803"/>
      <c r="O83" s="788">
        <v>44772</v>
      </c>
      <c r="P83" s="786"/>
      <c r="Q83" s="787"/>
      <c r="R83" s="788">
        <v>45137</v>
      </c>
      <c r="S83" s="786"/>
      <c r="T83" s="787"/>
    </row>
    <row r="84" spans="2:20" ht="27.5" x14ac:dyDescent="0.35">
      <c r="B84" s="243" t="s">
        <v>26</v>
      </c>
      <c r="C84" s="788">
        <v>43236</v>
      </c>
      <c r="D84" s="786"/>
      <c r="E84" s="787"/>
      <c r="F84" s="788">
        <v>43586</v>
      </c>
      <c r="G84" s="786"/>
      <c r="H84" s="787"/>
      <c r="I84" s="788">
        <v>43953</v>
      </c>
      <c r="J84" s="786"/>
      <c r="K84" s="787"/>
      <c r="L84" s="788" t="s">
        <v>358</v>
      </c>
      <c r="M84" s="786"/>
      <c r="N84" s="787"/>
      <c r="O84" s="788">
        <v>44767</v>
      </c>
      <c r="P84" s="786"/>
      <c r="Q84" s="787"/>
      <c r="R84" s="788">
        <v>45149</v>
      </c>
      <c r="S84" s="786"/>
      <c r="T84" s="787"/>
    </row>
    <row r="85" spans="2:20" ht="27.5" x14ac:dyDescent="0.35">
      <c r="B85" s="244" t="s">
        <v>27</v>
      </c>
      <c r="C85" s="872">
        <v>12.54</v>
      </c>
      <c r="D85" s="873"/>
      <c r="E85" s="874"/>
      <c r="F85" s="785">
        <v>13.72</v>
      </c>
      <c r="G85" s="786"/>
      <c r="H85" s="787"/>
      <c r="I85" s="785">
        <v>11.76</v>
      </c>
      <c r="J85" s="786"/>
      <c r="K85" s="787"/>
      <c r="L85" s="792">
        <v>13.33</v>
      </c>
      <c r="M85" s="793"/>
      <c r="N85" s="794"/>
      <c r="O85" s="792">
        <v>14.9</v>
      </c>
      <c r="P85" s="793"/>
      <c r="Q85" s="794"/>
      <c r="R85" s="785">
        <f>D77</f>
        <v>15.686274509803921</v>
      </c>
      <c r="S85" s="786"/>
      <c r="T85" s="787"/>
    </row>
    <row r="86" spans="2:20" ht="78" customHeight="1" x14ac:dyDescent="0.35">
      <c r="B86" s="243" t="s">
        <v>43</v>
      </c>
      <c r="C86" s="861"/>
      <c r="D86" s="862"/>
      <c r="E86" s="863"/>
      <c r="F86" s="785"/>
      <c r="G86" s="786"/>
      <c r="H86" s="787"/>
      <c r="I86" s="785"/>
      <c r="J86" s="786"/>
      <c r="K86" s="787"/>
      <c r="L86" s="785"/>
      <c r="M86" s="786"/>
      <c r="N86" s="787"/>
      <c r="O86" s="785"/>
      <c r="P86" s="786"/>
      <c r="Q86" s="787"/>
      <c r="R86" s="785"/>
      <c r="S86" s="786"/>
      <c r="T86" s="787"/>
    </row>
    <row r="87" spans="2:20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63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B45:I45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  <mergeCell ref="R82:T82"/>
    <mergeCell ref="R83:T83"/>
    <mergeCell ref="R84:T84"/>
    <mergeCell ref="R85:T85"/>
    <mergeCell ref="R86:T86"/>
  </mergeCells>
  <conditionalFormatting sqref="C84:E84">
    <cfRule type="cellIs" dxfId="62" priority="2" operator="equal">
      <formula>"veuillez saisir ici une date"</formula>
    </cfRule>
  </conditionalFormatting>
  <conditionalFormatting sqref="I58:I59 I64:I66 I71:I73">
    <cfRule type="cellIs" dxfId="61" priority="5" operator="equal">
      <formula>"veuillez entrer une valeur"</formula>
    </cfRule>
  </conditionalFormatting>
  <dataValidations count="1">
    <dataValidation type="list" allowBlank="1" showInputMessage="1" showErrorMessage="1" sqref="C7:E7" xr:uid="{00000000-0002-0000-1400-000000000000}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B2:T87"/>
  <sheetViews>
    <sheetView topLeftCell="B72" zoomScale="60" zoomScaleNormal="60" zoomScalePageLayoutView="27" workbookViewId="0">
      <selection activeCell="J77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400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44813</v>
      </c>
      <c r="D6" s="856"/>
      <c r="E6" s="857"/>
      <c r="F6" s="129" t="s">
        <v>71</v>
      </c>
      <c r="G6" s="855">
        <v>44813</v>
      </c>
      <c r="H6" s="856"/>
      <c r="I6" s="85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 t="s">
        <v>78</v>
      </c>
      <c r="E9" s="138"/>
      <c r="F9" s="858" t="s">
        <v>391</v>
      </c>
      <c r="G9" s="823"/>
      <c r="H9" s="823"/>
      <c r="I9" s="824"/>
      <c r="J9" s="141"/>
    </row>
    <row r="10" spans="2:10" ht="28" thickBot="1" x14ac:dyDescent="0.4">
      <c r="B10" s="839" t="s">
        <v>30</v>
      </c>
      <c r="C10" s="840"/>
      <c r="D10" s="143"/>
      <c r="E10" s="138"/>
      <c r="F10" s="859"/>
      <c r="G10" s="817"/>
      <c r="H10" s="817"/>
      <c r="I10" s="81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 t="s">
        <v>84</v>
      </c>
      <c r="D13" s="136" t="s">
        <v>32</v>
      </c>
      <c r="E13" s="819" t="s">
        <v>393</v>
      </c>
      <c r="F13" s="820"/>
      <c r="G13" s="136" t="s">
        <v>33</v>
      </c>
      <c r="H13" s="819" t="s">
        <v>394</v>
      </c>
      <c r="I13" s="803"/>
      <c r="J13" s="128"/>
    </row>
    <row r="14" spans="2:10" ht="27.5" x14ac:dyDescent="0.35">
      <c r="B14" s="148" t="s">
        <v>34</v>
      </c>
      <c r="C14" s="821" t="s">
        <v>392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729" t="s">
        <v>395</v>
      </c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152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396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397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 t="s">
        <v>398</v>
      </c>
      <c r="D20" s="813"/>
      <c r="E20" s="814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648" t="s">
        <v>399</v>
      </c>
      <c r="D21" s="817"/>
      <c r="E21" s="818"/>
      <c r="F21" s="159" t="s">
        <v>40</v>
      </c>
      <c r="G21" s="648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>
        <v>3</v>
      </c>
      <c r="E58" s="205"/>
      <c r="F58" s="205"/>
      <c r="G58" s="205"/>
      <c r="H58" s="205"/>
      <c r="I58" s="206">
        <f>IF(COUNTBLANK(D58:H58)=4,SUM(D58:G58)*C58,"veuillez entrer une valeur")</f>
        <v>12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/>
      <c r="E59" s="209">
        <v>2</v>
      </c>
      <c r="F59" s="209"/>
      <c r="G59" s="209"/>
      <c r="H59" s="209"/>
      <c r="I59" s="210">
        <f>IF(COUNTBLANK(D59:H59)=4,SUM(D59:G59)*C59,"veuillez entrer une valeur")</f>
        <v>6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18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/>
      <c r="E64" s="229">
        <v>2</v>
      </c>
      <c r="F64" s="229"/>
      <c r="G64" s="229"/>
      <c r="H64" s="230"/>
      <c r="I64" s="206">
        <f>IF(COUNTBLANK(D64:H64)=4,SUM(D64:G64)*C64,"veuillez entrer une valeur")</f>
        <v>6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/>
      <c r="E65" s="229">
        <v>2</v>
      </c>
      <c r="F65" s="229"/>
      <c r="G65" s="229"/>
      <c r="H65" s="205"/>
      <c r="I65" s="206">
        <f>IF(COUNTBLANK(D65:H65)=4,SUM(D65:G65)*C65,"veuillez entrer une valeur")</f>
        <v>4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/>
      <c r="E66" s="231">
        <v>2</v>
      </c>
      <c r="F66" s="231"/>
      <c r="G66" s="231"/>
      <c r="H66" s="232"/>
      <c r="I66" s="210">
        <f>IF(COUNTBLANK(D66:H66)=4,SUM(D66:G66)*C66,"veuillez entrer une valeur")</f>
        <v>2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12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/>
      <c r="E71" s="229">
        <v>2</v>
      </c>
      <c r="F71" s="229"/>
      <c r="G71" s="229"/>
      <c r="H71" s="230"/>
      <c r="I71" s="206">
        <f>IF(COUNTBLANK(D71:H71)=4,SUM(D71:G71)*C71,"veuillez entrer une valeur")</f>
        <v>4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/>
      <c r="E72" s="229">
        <v>2</v>
      </c>
      <c r="F72" s="229"/>
      <c r="G72" s="229"/>
      <c r="H72" s="205"/>
      <c r="I72" s="206">
        <f>IF(COUNTBLANK(D72:H72)=4,SUM(D72:G72)*C72,"veuillez entrer une valeur")</f>
        <v>2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/>
      <c r="E73" s="231">
        <v>2</v>
      </c>
      <c r="F73" s="231"/>
      <c r="G73" s="231"/>
      <c r="H73" s="232"/>
      <c r="I73" s="210">
        <f>IF(COUNTBLANK(D73:H73)=4,SUM(D73:G73)*C73,"veuillez entrer une valeur")</f>
        <v>2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8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38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14.901960784313726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20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20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  <c r="R82" s="795" t="s">
        <v>372</v>
      </c>
      <c r="S82" s="796"/>
      <c r="T82" s="797"/>
    </row>
    <row r="83" spans="2:20" ht="43.15" customHeight="1" x14ac:dyDescent="0.35">
      <c r="B83" s="242" t="s">
        <v>64</v>
      </c>
      <c r="C83" s="798">
        <v>44772</v>
      </c>
      <c r="D83" s="799"/>
      <c r="E83" s="800"/>
      <c r="F83" s="798">
        <v>45137</v>
      </c>
      <c r="G83" s="799"/>
      <c r="H83" s="800"/>
      <c r="I83" s="798">
        <v>45503</v>
      </c>
      <c r="J83" s="799"/>
      <c r="K83" s="800"/>
      <c r="L83" s="798">
        <v>45868</v>
      </c>
      <c r="M83" s="799"/>
      <c r="N83" s="800"/>
      <c r="O83" s="798">
        <v>46233</v>
      </c>
      <c r="P83" s="799"/>
      <c r="Q83" s="800"/>
      <c r="R83" s="798">
        <v>46598</v>
      </c>
      <c r="S83" s="799"/>
      <c r="T83" s="800"/>
    </row>
    <row r="84" spans="2:20" ht="27.5" x14ac:dyDescent="0.35">
      <c r="B84" s="243" t="s">
        <v>26</v>
      </c>
      <c r="C84" s="898">
        <v>44767</v>
      </c>
      <c r="D84" s="873"/>
      <c r="E84" s="874"/>
      <c r="F84" s="788">
        <v>45149</v>
      </c>
      <c r="G84" s="786"/>
      <c r="H84" s="787"/>
      <c r="I84" s="788"/>
      <c r="J84" s="786"/>
      <c r="K84" s="787"/>
      <c r="L84" s="788"/>
      <c r="M84" s="786"/>
      <c r="N84" s="787"/>
      <c r="O84" s="788"/>
      <c r="P84" s="786"/>
      <c r="Q84" s="787"/>
      <c r="R84" s="785"/>
      <c r="S84" s="786"/>
      <c r="T84" s="787"/>
    </row>
    <row r="85" spans="2:20" ht="27.5" x14ac:dyDescent="0.35">
      <c r="B85" s="244" t="s">
        <v>27</v>
      </c>
      <c r="C85" s="789">
        <v>14.9</v>
      </c>
      <c r="D85" s="790"/>
      <c r="E85" s="791"/>
      <c r="F85" s="785">
        <f>D77</f>
        <v>14.901960784313726</v>
      </c>
      <c r="G85" s="786"/>
      <c r="H85" s="787"/>
      <c r="I85" s="785"/>
      <c r="J85" s="786"/>
      <c r="K85" s="787"/>
      <c r="L85" s="785"/>
      <c r="M85" s="786"/>
      <c r="N85" s="787"/>
      <c r="O85" s="792"/>
      <c r="P85" s="793"/>
      <c r="Q85" s="794"/>
      <c r="R85" s="785"/>
      <c r="S85" s="786"/>
      <c r="T85" s="787"/>
    </row>
    <row r="86" spans="2:20" ht="78" customHeight="1" x14ac:dyDescent="0.35">
      <c r="B86" s="243" t="s">
        <v>43</v>
      </c>
      <c r="C86" s="785"/>
      <c r="D86" s="786"/>
      <c r="E86" s="787"/>
      <c r="F86" s="785"/>
      <c r="G86" s="786"/>
      <c r="H86" s="787"/>
      <c r="I86" s="785"/>
      <c r="J86" s="786"/>
      <c r="K86" s="787"/>
      <c r="L86" s="785"/>
      <c r="M86" s="786"/>
      <c r="N86" s="787"/>
      <c r="O86" s="785"/>
      <c r="P86" s="786"/>
      <c r="Q86" s="787"/>
      <c r="R86" s="785"/>
      <c r="S86" s="786"/>
      <c r="T86" s="787"/>
    </row>
    <row r="87" spans="2:20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62">
    <mergeCell ref="R86:T86"/>
    <mergeCell ref="C85:E85"/>
    <mergeCell ref="F85:H85"/>
    <mergeCell ref="I85:K85"/>
    <mergeCell ref="L85:N85"/>
    <mergeCell ref="O85:Q85"/>
    <mergeCell ref="R85:T85"/>
    <mergeCell ref="C86:E86"/>
    <mergeCell ref="F86:H86"/>
    <mergeCell ref="I86:K86"/>
    <mergeCell ref="L86:N86"/>
    <mergeCell ref="O86:Q86"/>
    <mergeCell ref="R84:T84"/>
    <mergeCell ref="O82:Q82"/>
    <mergeCell ref="R82:T82"/>
    <mergeCell ref="C83:E83"/>
    <mergeCell ref="F83:H83"/>
    <mergeCell ref="I83:K83"/>
    <mergeCell ref="L83:N83"/>
    <mergeCell ref="O83:Q83"/>
    <mergeCell ref="R83:T83"/>
    <mergeCell ref="L82:N82"/>
    <mergeCell ref="C84:E84"/>
    <mergeCell ref="F84:H84"/>
    <mergeCell ref="I84:K84"/>
    <mergeCell ref="L84:N84"/>
    <mergeCell ref="O84:Q84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I58:I59 I64:I66 I71:I73">
    <cfRule type="cellIs" dxfId="60" priority="1" operator="equal">
      <formula>"veuillez entrer une valeur"</formula>
    </cfRule>
  </conditionalFormatting>
  <dataValidations count="1">
    <dataValidation type="list" allowBlank="1" showInputMessage="1" showErrorMessage="1" sqref="C7:E7" xr:uid="{00000000-0002-0000-1500-000000000000}">
      <formula1>"Fournisseur,Prestataire de Service"</formula1>
    </dataValidation>
  </dataValidations>
  <hyperlinks>
    <hyperlink ref="C15" r:id="rId1" xr:uid="{00000000-0004-0000-1500-000000000000}"/>
    <hyperlink ref="C21" r:id="rId2" xr:uid="{00000000-0004-0000-1500-000001000000}"/>
  </hyperlinks>
  <pageMargins left="0.7" right="0.7" top="0.75" bottom="0.75" header="0.3" footer="0.3"/>
  <pageSetup paperSize="9" scale="50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B2:Q87"/>
  <sheetViews>
    <sheetView topLeftCell="A73" zoomScale="60" zoomScaleNormal="60" zoomScalePageLayoutView="27" workbookViewId="0">
      <selection activeCell="F77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310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44423</v>
      </c>
      <c r="D6" s="856"/>
      <c r="E6" s="857"/>
      <c r="F6" s="129" t="s">
        <v>71</v>
      </c>
      <c r="G6" s="855">
        <v>43874</v>
      </c>
      <c r="H6" s="826"/>
      <c r="I6" s="82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 t="s">
        <v>78</v>
      </c>
      <c r="E9" s="138"/>
      <c r="F9" s="858" t="s">
        <v>311</v>
      </c>
      <c r="G9" s="823"/>
      <c r="H9" s="823"/>
      <c r="I9" s="824"/>
      <c r="J9" s="141"/>
    </row>
    <row r="10" spans="2:10" ht="28" thickBot="1" x14ac:dyDescent="0.4">
      <c r="B10" s="839" t="s">
        <v>30</v>
      </c>
      <c r="C10" s="840"/>
      <c r="D10" s="143"/>
      <c r="E10" s="138"/>
      <c r="F10" s="859"/>
      <c r="G10" s="817"/>
      <c r="H10" s="817"/>
      <c r="I10" s="81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 t="s">
        <v>84</v>
      </c>
      <c r="D13" s="136" t="s">
        <v>32</v>
      </c>
      <c r="E13" s="819" t="s">
        <v>336</v>
      </c>
      <c r="F13" s="820"/>
      <c r="G13" s="136" t="s">
        <v>33</v>
      </c>
      <c r="H13" s="819" t="s">
        <v>337</v>
      </c>
      <c r="I13" s="803"/>
      <c r="J13" s="128"/>
    </row>
    <row r="14" spans="2:10" ht="27.5" x14ac:dyDescent="0.35">
      <c r="B14" s="148" t="s">
        <v>34</v>
      </c>
      <c r="C14" s="821" t="s">
        <v>312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860"/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152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313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314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 t="s">
        <v>315</v>
      </c>
      <c r="D20" s="875"/>
      <c r="E20" s="876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816" t="s">
        <v>222</v>
      </c>
      <c r="D21" s="817"/>
      <c r="E21" s="818"/>
      <c r="F21" s="159" t="s">
        <v>40</v>
      </c>
      <c r="G21" s="816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43.5" customHeight="1" x14ac:dyDescent="0.35">
      <c r="B45" s="833"/>
      <c r="C45" s="834"/>
      <c r="D45" s="834"/>
      <c r="E45" s="834"/>
      <c r="F45" s="834"/>
      <c r="G45" s="834"/>
      <c r="H45" s="834"/>
      <c r="I45" s="835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/>
      <c r="E58" s="205">
        <v>2</v>
      </c>
      <c r="F58" s="205"/>
      <c r="G58" s="205"/>
      <c r="H58" s="205"/>
      <c r="I58" s="206">
        <f>IF(COUNTBLANK(D58:H58)=4,SUM(D58:G58)*C58,"veuillez entrer une valeur")</f>
        <v>8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/>
      <c r="E59" s="209">
        <v>2</v>
      </c>
      <c r="F59" s="209"/>
      <c r="G59" s="209"/>
      <c r="H59" s="209"/>
      <c r="I59" s="210">
        <f>IF(COUNTBLANK(D59:H59)=4,SUM(D59:G59)*C59,"veuillez entrer une valeur")</f>
        <v>6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14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/>
      <c r="E64" s="229">
        <v>2</v>
      </c>
      <c r="F64" s="229"/>
      <c r="G64" s="229"/>
      <c r="H64" s="230"/>
      <c r="I64" s="206">
        <f>IF(COUNTBLANK(D64:H64)=4,SUM(D64:G64)*C64,"veuillez entrer une valeur")</f>
        <v>6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/>
      <c r="E65" s="229">
        <v>2</v>
      </c>
      <c r="F65" s="229"/>
      <c r="G65" s="229"/>
      <c r="H65" s="205"/>
      <c r="I65" s="206">
        <f>IF(COUNTBLANK(D65:H65)=4,SUM(D65:G65)*C65,"veuillez entrer une valeur")</f>
        <v>4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/>
      <c r="E66" s="231">
        <v>2</v>
      </c>
      <c r="F66" s="231"/>
      <c r="G66" s="231"/>
      <c r="H66" s="232"/>
      <c r="I66" s="210">
        <f>IF(COUNTBLANK(D66:H66)=4,SUM(D66:G66)*C66,"veuillez entrer une valeur")</f>
        <v>2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12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>
        <v>3</v>
      </c>
      <c r="E71" s="229"/>
      <c r="F71" s="229"/>
      <c r="G71" s="229"/>
      <c r="H71" s="230"/>
      <c r="I71" s="206">
        <f>IF(COUNTBLANK(D71:H71)=4,SUM(D71:G71)*C71,"veuillez entrer une valeur")</f>
        <v>6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>
        <v>2</v>
      </c>
      <c r="E72" s="229"/>
      <c r="F72" s="229"/>
      <c r="G72" s="229"/>
      <c r="H72" s="205"/>
      <c r="I72" s="206">
        <f>IF(COUNTBLANK(D72:H72)=4,SUM(D72:G72)*C72,"veuillez entrer une valeur")</f>
        <v>2</v>
      </c>
      <c r="J72" s="141"/>
      <c r="K72" s="141"/>
      <c r="L72" s="141"/>
    </row>
    <row r="73" spans="2:12" ht="122.25" customHeight="1" thickBot="1" x14ac:dyDescent="0.4">
      <c r="B73" s="203" t="s">
        <v>145</v>
      </c>
      <c r="C73" s="204">
        <v>1</v>
      </c>
      <c r="D73" s="231">
        <v>3</v>
      </c>
      <c r="E73" s="231"/>
      <c r="F73" s="231"/>
      <c r="G73" s="231"/>
      <c r="H73" s="232"/>
      <c r="I73" s="210">
        <f>IF(COUNTBLANK(D73:H73)=4,SUM(D73:G73)*C73,"veuillez entrer une valeur")</f>
        <v>3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11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37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14.509803921568627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17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17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</row>
    <row r="83" spans="2:17" ht="43.15" customHeight="1" x14ac:dyDescent="0.35">
      <c r="B83" s="242" t="s">
        <v>64</v>
      </c>
      <c r="C83" s="798">
        <v>44240</v>
      </c>
      <c r="D83" s="799"/>
      <c r="E83" s="800"/>
      <c r="F83" s="801">
        <f>DATE(YEAR(C84)+1,MONTH(C84),DAY(C84))</f>
        <v>44772</v>
      </c>
      <c r="G83" s="802"/>
      <c r="H83" s="803"/>
      <c r="I83" s="801">
        <f>DATE(YEAR(C84)+2,MONTH(C84),DAY(C84))</f>
        <v>45137</v>
      </c>
      <c r="J83" s="802"/>
      <c r="K83" s="803"/>
      <c r="L83" s="801">
        <f>DATE(YEAR(C84)+3,MONTH(C84),DAY(C84))</f>
        <v>45503</v>
      </c>
      <c r="M83" s="802"/>
      <c r="N83" s="803"/>
      <c r="O83" s="801">
        <f>DATE(YEAR(C84)+4,MONTH(C84),DAY(C84))</f>
        <v>45868</v>
      </c>
      <c r="P83" s="802"/>
      <c r="Q83" s="803"/>
    </row>
    <row r="84" spans="2:17" ht="27.5" x14ac:dyDescent="0.35">
      <c r="B84" s="243" t="s">
        <v>26</v>
      </c>
      <c r="C84" s="788">
        <v>44407</v>
      </c>
      <c r="D84" s="786"/>
      <c r="E84" s="787"/>
      <c r="F84" s="788">
        <v>44767</v>
      </c>
      <c r="G84" s="786"/>
      <c r="H84" s="787"/>
      <c r="I84" s="788"/>
      <c r="J84" s="786"/>
      <c r="K84" s="787"/>
      <c r="L84" s="788"/>
      <c r="M84" s="786"/>
      <c r="N84" s="787"/>
      <c r="O84" s="785"/>
      <c r="P84" s="786"/>
      <c r="Q84" s="787"/>
    </row>
    <row r="85" spans="2:17" ht="27.5" x14ac:dyDescent="0.35">
      <c r="B85" s="244" t="s">
        <v>27</v>
      </c>
      <c r="C85" s="789">
        <v>15.29</v>
      </c>
      <c r="D85" s="790"/>
      <c r="E85" s="791"/>
      <c r="F85" s="792">
        <f>D77</f>
        <v>14.509803921568627</v>
      </c>
      <c r="G85" s="793"/>
      <c r="H85" s="794"/>
      <c r="I85" s="785"/>
      <c r="J85" s="786"/>
      <c r="K85" s="787"/>
      <c r="L85" s="785"/>
      <c r="M85" s="786"/>
      <c r="N85" s="787"/>
      <c r="O85" s="785"/>
      <c r="P85" s="786"/>
      <c r="Q85" s="787"/>
    </row>
    <row r="86" spans="2:17" ht="78" customHeight="1" x14ac:dyDescent="0.35">
      <c r="B86" s="243" t="s">
        <v>43</v>
      </c>
      <c r="C86" s="861" t="s">
        <v>361</v>
      </c>
      <c r="D86" s="862"/>
      <c r="E86" s="863"/>
      <c r="F86" s="785"/>
      <c r="G86" s="786"/>
      <c r="H86" s="787"/>
      <c r="I86" s="785" t="s">
        <v>416</v>
      </c>
      <c r="J86" s="786"/>
      <c r="K86" s="787"/>
      <c r="L86" s="785"/>
      <c r="M86" s="786"/>
      <c r="N86" s="787"/>
      <c r="O86" s="785"/>
      <c r="P86" s="786"/>
      <c r="Q86" s="787"/>
    </row>
    <row r="87" spans="2:17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58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L82:N82"/>
    <mergeCell ref="O82:Q82"/>
    <mergeCell ref="C83:E83"/>
    <mergeCell ref="F83:H83"/>
    <mergeCell ref="I83:K83"/>
    <mergeCell ref="L83:N83"/>
    <mergeCell ref="O83:Q83"/>
    <mergeCell ref="B44:I44"/>
    <mergeCell ref="B45:I45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C84:E84">
    <cfRule type="cellIs" dxfId="59" priority="2" operator="equal">
      <formula>"veuillez saisir ici une date"</formula>
    </cfRule>
  </conditionalFormatting>
  <conditionalFormatting sqref="G6:I6">
    <cfRule type="cellIs" dxfId="58" priority="1" operator="equal">
      <formula>"Veuillez saisir ici une date"</formula>
    </cfRule>
  </conditionalFormatting>
  <conditionalFormatting sqref="I58:I59 I64:I66 I71:I73">
    <cfRule type="cellIs" dxfId="57" priority="5" operator="equal">
      <formula>"veuillez entrer une valeur"</formula>
    </cfRule>
  </conditionalFormatting>
  <dataValidations count="1">
    <dataValidation type="list" allowBlank="1" showInputMessage="1" showErrorMessage="1" sqref="C7:E7" xr:uid="{00000000-0002-0000-1600-000000000000}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B2:T87"/>
  <sheetViews>
    <sheetView topLeftCell="A72" zoomScale="60" zoomScaleNormal="60" zoomScalePageLayoutView="27" workbookViewId="0">
      <selection activeCell="G76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82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42929</v>
      </c>
      <c r="D6" s="856"/>
      <c r="E6" s="857"/>
      <c r="F6" s="129" t="s">
        <v>71</v>
      </c>
      <c r="G6" s="855">
        <v>42929</v>
      </c>
      <c r="H6" s="856"/>
      <c r="I6" s="85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/>
      <c r="E9" s="138"/>
      <c r="F9" s="858" t="s">
        <v>83</v>
      </c>
      <c r="G9" s="823"/>
      <c r="H9" s="823"/>
      <c r="I9" s="824"/>
      <c r="J9" s="141"/>
    </row>
    <row r="10" spans="2:10" ht="28" thickBot="1" x14ac:dyDescent="0.4">
      <c r="B10" s="839" t="s">
        <v>30</v>
      </c>
      <c r="C10" s="840"/>
      <c r="D10" s="143" t="s">
        <v>78</v>
      </c>
      <c r="E10" s="138"/>
      <c r="F10" s="859"/>
      <c r="G10" s="817"/>
      <c r="H10" s="817"/>
      <c r="I10" s="81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 t="s">
        <v>84</v>
      </c>
      <c r="D13" s="136" t="s">
        <v>32</v>
      </c>
      <c r="E13" s="819" t="s">
        <v>85</v>
      </c>
      <c r="F13" s="820"/>
      <c r="G13" s="136" t="s">
        <v>33</v>
      </c>
      <c r="H13" s="819" t="s">
        <v>86</v>
      </c>
      <c r="I13" s="803"/>
      <c r="J13" s="128"/>
    </row>
    <row r="14" spans="2:10" ht="27.5" x14ac:dyDescent="0.35">
      <c r="B14" s="148" t="s">
        <v>34</v>
      </c>
      <c r="C14" s="821" t="s">
        <v>87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860"/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152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88</v>
      </c>
      <c r="D18" s="823"/>
      <c r="E18" s="824"/>
      <c r="F18" s="154" t="s">
        <v>38</v>
      </c>
      <c r="G18" s="822" t="s">
        <v>205</v>
      </c>
      <c r="H18" s="823"/>
      <c r="I18" s="824"/>
    </row>
    <row r="19" spans="2:12" ht="27.5" x14ac:dyDescent="0.35">
      <c r="B19" s="155" t="s">
        <v>41</v>
      </c>
      <c r="C19" s="812" t="s">
        <v>108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>
        <v>779999379</v>
      </c>
      <c r="D20" s="813"/>
      <c r="E20" s="814"/>
      <c r="F20" s="154" t="s">
        <v>39</v>
      </c>
      <c r="G20" s="812">
        <v>779993360</v>
      </c>
      <c r="H20" s="813"/>
      <c r="I20" s="814"/>
    </row>
    <row r="21" spans="2:12" ht="28" thickBot="1" x14ac:dyDescent="0.4">
      <c r="B21" s="158" t="s">
        <v>40</v>
      </c>
      <c r="C21" s="648" t="s">
        <v>115</v>
      </c>
      <c r="D21" s="817"/>
      <c r="E21" s="818"/>
      <c r="F21" s="159" t="s">
        <v>40</v>
      </c>
      <c r="G21" s="816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>
        <v>3</v>
      </c>
      <c r="E58" s="205"/>
      <c r="F58" s="205"/>
      <c r="G58" s="205"/>
      <c r="H58" s="205"/>
      <c r="I58" s="206">
        <f>IF(COUNTBLANK(D58:H58)=4,SUM(D58:G58)*C58,"veuillez entrer une valeur")</f>
        <v>12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/>
      <c r="E59" s="209">
        <v>2</v>
      </c>
      <c r="F59" s="209"/>
      <c r="G59" s="209"/>
      <c r="H59" s="209"/>
      <c r="I59" s="210">
        <f>IF(COUNTBLANK(D59:H59)=4,SUM(D59:G59)*C59,"veuillez entrer une valeur")</f>
        <v>6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18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/>
      <c r="E64" s="229">
        <v>2</v>
      </c>
      <c r="F64" s="229"/>
      <c r="G64" s="229"/>
      <c r="H64" s="230"/>
      <c r="I64" s="206">
        <f>IF(COUNTBLANK(D64:H64)=4,SUM(D64:G64)*C64,"veuillez entrer une valeur")</f>
        <v>6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/>
      <c r="E65" s="229">
        <v>2</v>
      </c>
      <c r="F65" s="229"/>
      <c r="G65" s="229"/>
      <c r="H65" s="205"/>
      <c r="I65" s="206">
        <f>IF(COUNTBLANK(D65:H65)=4,SUM(D65:G65)*C65,"veuillez entrer une valeur")</f>
        <v>4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/>
      <c r="E66" s="231">
        <v>2</v>
      </c>
      <c r="F66" s="231"/>
      <c r="G66" s="231"/>
      <c r="H66" s="232"/>
      <c r="I66" s="210">
        <f>IF(COUNTBLANK(D66:H66)=4,SUM(D66:G66)*C66,"veuillez entrer une valeur")</f>
        <v>2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12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/>
      <c r="E71" s="229">
        <v>2</v>
      </c>
      <c r="F71" s="229"/>
      <c r="G71" s="229"/>
      <c r="H71" s="230"/>
      <c r="I71" s="206">
        <f>IF(COUNTBLANK(D71:H71)=4,SUM(D71:G71)*C71,"veuillez entrer une valeur")</f>
        <v>4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/>
      <c r="E72" s="229">
        <v>2</v>
      </c>
      <c r="F72" s="229"/>
      <c r="G72" s="229"/>
      <c r="H72" s="205"/>
      <c r="I72" s="206">
        <f>IF(COUNTBLANK(D72:H72)=4,SUM(D72:G72)*C72,"veuillez entrer une valeur")</f>
        <v>2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>
        <v>3</v>
      </c>
      <c r="E73" s="231"/>
      <c r="F73" s="231"/>
      <c r="G73" s="231"/>
      <c r="H73" s="232"/>
      <c r="I73" s="210">
        <f>IF(COUNTBLANK(D73:H73)=4,SUM(D73:G73)*C73,"veuillez entrer une valeur")</f>
        <v>3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9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39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15.294117647058822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20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20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  <c r="R82" s="795" t="s">
        <v>372</v>
      </c>
      <c r="S82" s="796"/>
      <c r="T82" s="797"/>
    </row>
    <row r="83" spans="2:20" ht="43.15" customHeight="1" x14ac:dyDescent="0.35">
      <c r="B83" s="242" t="s">
        <v>64</v>
      </c>
      <c r="C83" s="798">
        <v>43294</v>
      </c>
      <c r="D83" s="899"/>
      <c r="E83" s="900"/>
      <c r="F83" s="801">
        <v>43659</v>
      </c>
      <c r="G83" s="802"/>
      <c r="H83" s="803"/>
      <c r="I83" s="801">
        <v>44025</v>
      </c>
      <c r="J83" s="802"/>
      <c r="K83" s="803"/>
      <c r="L83" s="801">
        <v>44390</v>
      </c>
      <c r="M83" s="802"/>
      <c r="N83" s="803"/>
      <c r="O83" s="788">
        <v>44772</v>
      </c>
      <c r="P83" s="786"/>
      <c r="Q83" s="787"/>
      <c r="R83" s="788">
        <v>45137</v>
      </c>
      <c r="S83" s="786"/>
      <c r="T83" s="787"/>
    </row>
    <row r="84" spans="2:20" ht="27.5" x14ac:dyDescent="0.35">
      <c r="B84" s="243" t="s">
        <v>26</v>
      </c>
      <c r="C84" s="788">
        <v>43294</v>
      </c>
      <c r="D84" s="786"/>
      <c r="E84" s="787"/>
      <c r="F84" s="788">
        <v>43756</v>
      </c>
      <c r="G84" s="786"/>
      <c r="H84" s="787"/>
      <c r="I84" s="788">
        <v>44005</v>
      </c>
      <c r="J84" s="786"/>
      <c r="K84" s="787"/>
      <c r="L84" s="788">
        <v>44407</v>
      </c>
      <c r="M84" s="786"/>
      <c r="N84" s="787"/>
      <c r="O84" s="788">
        <v>44767</v>
      </c>
      <c r="P84" s="786"/>
      <c r="Q84" s="787"/>
      <c r="R84" s="788">
        <v>45149</v>
      </c>
      <c r="S84" s="786"/>
      <c r="T84" s="787"/>
    </row>
    <row r="85" spans="2:20" ht="27.5" x14ac:dyDescent="0.35">
      <c r="B85" s="244" t="s">
        <v>27</v>
      </c>
      <c r="C85" s="872">
        <v>13.72</v>
      </c>
      <c r="D85" s="873"/>
      <c r="E85" s="874"/>
      <c r="F85" s="785">
        <v>14.9</v>
      </c>
      <c r="G85" s="786"/>
      <c r="H85" s="787"/>
      <c r="I85" s="785">
        <v>14.5</v>
      </c>
      <c r="J85" s="786"/>
      <c r="K85" s="787"/>
      <c r="L85" s="785">
        <v>16.07</v>
      </c>
      <c r="M85" s="786"/>
      <c r="N85" s="787"/>
      <c r="O85" s="792">
        <v>14.9</v>
      </c>
      <c r="P85" s="793"/>
      <c r="Q85" s="794"/>
      <c r="R85" s="792">
        <f>D77</f>
        <v>15.294117647058822</v>
      </c>
      <c r="S85" s="793"/>
      <c r="T85" s="794"/>
    </row>
    <row r="86" spans="2:20" ht="78" customHeight="1" x14ac:dyDescent="0.35">
      <c r="B86" s="243" t="s">
        <v>43</v>
      </c>
      <c r="C86" s="785"/>
      <c r="D86" s="786"/>
      <c r="E86" s="787"/>
      <c r="F86" s="785"/>
      <c r="G86" s="786"/>
      <c r="H86" s="787"/>
      <c r="I86" s="785"/>
      <c r="J86" s="786"/>
      <c r="K86" s="787"/>
      <c r="L86" s="785"/>
      <c r="M86" s="786"/>
      <c r="N86" s="787"/>
      <c r="O86" s="785"/>
      <c r="P86" s="786"/>
      <c r="Q86" s="787"/>
      <c r="R86" s="785"/>
      <c r="S86" s="786"/>
      <c r="T86" s="787"/>
    </row>
    <row r="87" spans="2:20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62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  <mergeCell ref="R82:T82"/>
    <mergeCell ref="R83:T83"/>
    <mergeCell ref="R84:T84"/>
    <mergeCell ref="R85:T85"/>
    <mergeCell ref="R86:T86"/>
  </mergeCells>
  <conditionalFormatting sqref="C84:E84">
    <cfRule type="cellIs" dxfId="56" priority="2" operator="equal">
      <formula>"veuillez saisir ici une date"</formula>
    </cfRule>
  </conditionalFormatting>
  <conditionalFormatting sqref="I58:I59 I64:I66 I71:I73">
    <cfRule type="cellIs" dxfId="55" priority="5" operator="equal">
      <formula>"veuillez entrer une valeur"</formula>
    </cfRule>
  </conditionalFormatting>
  <dataValidations count="1">
    <dataValidation type="list" allowBlank="1" showInputMessage="1" showErrorMessage="1" sqref="C7:E7" xr:uid="{00000000-0002-0000-1700-000000000000}">
      <formula1>"Fournisseur,Prestataire de Service"</formula1>
    </dataValidation>
  </dataValidations>
  <hyperlinks>
    <hyperlink ref="C21" r:id="rId1" xr:uid="{00000000-0004-0000-1700-000000000000}"/>
  </hyperlinks>
  <pageMargins left="0.7" right="0.7" top="0.75" bottom="0.75" header="0.3" footer="0.3"/>
  <pageSetup paperSize="9" scale="50"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B2:Q87"/>
  <sheetViews>
    <sheetView topLeftCell="A74" zoomScale="60" zoomScaleNormal="60" zoomScalePageLayoutView="27" workbookViewId="0">
      <selection activeCell="F79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169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43460</v>
      </c>
      <c r="D6" s="856"/>
      <c r="E6" s="857"/>
      <c r="F6" s="129" t="s">
        <v>71</v>
      </c>
      <c r="G6" s="855">
        <v>43460</v>
      </c>
      <c r="H6" s="856"/>
      <c r="I6" s="85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/>
      <c r="E9" s="138"/>
      <c r="F9" s="858" t="s">
        <v>170</v>
      </c>
      <c r="G9" s="823"/>
      <c r="H9" s="823"/>
      <c r="I9" s="824"/>
      <c r="J9" s="141"/>
    </row>
    <row r="10" spans="2:10" ht="28" thickBot="1" x14ac:dyDescent="0.4">
      <c r="B10" s="839" t="s">
        <v>30</v>
      </c>
      <c r="C10" s="840"/>
      <c r="D10" s="143" t="s">
        <v>78</v>
      </c>
      <c r="E10" s="138"/>
      <c r="F10" s="859"/>
      <c r="G10" s="817"/>
      <c r="H10" s="817"/>
      <c r="I10" s="81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 t="s">
        <v>171</v>
      </c>
      <c r="D13" s="136" t="s">
        <v>32</v>
      </c>
      <c r="E13" s="819" t="s">
        <v>172</v>
      </c>
      <c r="F13" s="820"/>
      <c r="G13" s="136" t="s">
        <v>33</v>
      </c>
      <c r="H13" s="819" t="s">
        <v>173</v>
      </c>
      <c r="I13" s="803"/>
      <c r="J13" s="128"/>
    </row>
    <row r="14" spans="2:10" ht="27.5" x14ac:dyDescent="0.35">
      <c r="B14" s="148" t="s">
        <v>34</v>
      </c>
      <c r="C14" s="821" t="s">
        <v>174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729" t="s">
        <v>175</v>
      </c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476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176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99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>
        <v>766195356</v>
      </c>
      <c r="D20" s="813"/>
      <c r="E20" s="814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816"/>
      <c r="D21" s="817"/>
      <c r="E21" s="818"/>
      <c r="F21" s="159" t="s">
        <v>40</v>
      </c>
      <c r="G21" s="816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/>
      <c r="E58" s="205">
        <v>2</v>
      </c>
      <c r="F58" s="205"/>
      <c r="G58" s="205"/>
      <c r="H58" s="205"/>
      <c r="I58" s="206">
        <f>IF(COUNTBLANK(D58:H58)=4,SUM(D58:G58)*C58,"veuillez entrer une valeur")</f>
        <v>8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/>
      <c r="E59" s="209">
        <v>2</v>
      </c>
      <c r="F59" s="209"/>
      <c r="G59" s="209"/>
      <c r="H59" s="209"/>
      <c r="I59" s="210">
        <f>IF(COUNTBLANK(D59:H59)=4,SUM(D59:G59)*C59,"veuillez entrer une valeur")</f>
        <v>6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14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>
        <v>3</v>
      </c>
      <c r="E64" s="229"/>
      <c r="F64" s="229"/>
      <c r="G64" s="229"/>
      <c r="H64" s="230"/>
      <c r="I64" s="206">
        <f>IF(COUNTBLANK(D64:H64)=4,SUM(D64:G64)*C64,"veuillez entrer une valeur")</f>
        <v>9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>
        <v>3</v>
      </c>
      <c r="E65" s="229"/>
      <c r="F65" s="229"/>
      <c r="G65" s="229"/>
      <c r="H65" s="205"/>
      <c r="I65" s="206">
        <f>IF(COUNTBLANK(D65:H65)=4,SUM(D65:G65)*C65,"veuillez entrer une valeur")</f>
        <v>6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>
        <v>3</v>
      </c>
      <c r="E66" s="231"/>
      <c r="F66" s="231"/>
      <c r="G66" s="231"/>
      <c r="H66" s="232"/>
      <c r="I66" s="210">
        <f>IF(COUNTBLANK(D66:H66)=4,SUM(D66:G66)*C66,"veuillez entrer une valeur")</f>
        <v>3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18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/>
      <c r="E71" s="229">
        <v>2</v>
      </c>
      <c r="F71" s="229"/>
      <c r="G71" s="229"/>
      <c r="H71" s="230"/>
      <c r="I71" s="206">
        <f>IF(COUNTBLANK(D71:H71)=4,SUM(D71:G71)*C71,"veuillez entrer une valeur")</f>
        <v>4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/>
      <c r="E72" s="229">
        <v>2</v>
      </c>
      <c r="F72" s="229"/>
      <c r="G72" s="229"/>
      <c r="H72" s="205"/>
      <c r="I72" s="206">
        <f>IF(COUNTBLANK(D72:H72)=4,SUM(D72:G72)*C72,"veuillez entrer une valeur")</f>
        <v>2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>
        <v>3</v>
      </c>
      <c r="E73" s="231"/>
      <c r="F73" s="231"/>
      <c r="G73" s="231"/>
      <c r="H73" s="232"/>
      <c r="I73" s="210">
        <f>IF(COUNTBLANK(D73:H73)=4,SUM(D73:G73)*C73,"veuillez entrer une valeur")</f>
        <v>3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9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41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16.078431372549019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17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17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</row>
    <row r="83" spans="2:17" ht="43.15" customHeight="1" x14ac:dyDescent="0.35">
      <c r="B83" s="242" t="s">
        <v>64</v>
      </c>
      <c r="C83" s="798">
        <v>44191</v>
      </c>
      <c r="D83" s="799"/>
      <c r="E83" s="800"/>
      <c r="F83" s="801">
        <v>44492</v>
      </c>
      <c r="G83" s="802"/>
      <c r="H83" s="803"/>
      <c r="I83" s="801">
        <v>44772</v>
      </c>
      <c r="J83" s="802"/>
      <c r="K83" s="803"/>
      <c r="L83" s="801">
        <v>45137</v>
      </c>
      <c r="M83" s="802"/>
      <c r="N83" s="803"/>
      <c r="O83" s="801">
        <v>45503</v>
      </c>
      <c r="P83" s="802"/>
      <c r="Q83" s="803"/>
    </row>
    <row r="84" spans="2:17" ht="27.5" x14ac:dyDescent="0.35">
      <c r="B84" s="243" t="s">
        <v>26</v>
      </c>
      <c r="C84" s="788">
        <v>43761</v>
      </c>
      <c r="D84" s="786"/>
      <c r="E84" s="787"/>
      <c r="F84" s="788">
        <v>44407</v>
      </c>
      <c r="G84" s="786"/>
      <c r="H84" s="787"/>
      <c r="I84" s="788">
        <v>44767</v>
      </c>
      <c r="J84" s="786"/>
      <c r="K84" s="787"/>
      <c r="L84" s="788">
        <v>45149</v>
      </c>
      <c r="M84" s="786"/>
      <c r="N84" s="787"/>
      <c r="O84" s="785"/>
      <c r="P84" s="786"/>
      <c r="Q84" s="787"/>
    </row>
    <row r="85" spans="2:17" ht="27.5" x14ac:dyDescent="0.35">
      <c r="B85" s="244" t="s">
        <v>27</v>
      </c>
      <c r="C85" s="789">
        <v>13.33</v>
      </c>
      <c r="D85" s="790"/>
      <c r="E85" s="791"/>
      <c r="F85" s="792">
        <v>15.69</v>
      </c>
      <c r="G85" s="793"/>
      <c r="H85" s="794"/>
      <c r="I85" s="792">
        <v>12.94</v>
      </c>
      <c r="J85" s="793"/>
      <c r="K85" s="794"/>
      <c r="L85" s="785">
        <f>D77</f>
        <v>16.078431372549019</v>
      </c>
      <c r="M85" s="786"/>
      <c r="N85" s="787"/>
      <c r="O85" s="785"/>
      <c r="P85" s="786"/>
      <c r="Q85" s="787"/>
    </row>
    <row r="86" spans="2:17" ht="78" customHeight="1" x14ac:dyDescent="0.35">
      <c r="B86" s="243" t="s">
        <v>43</v>
      </c>
      <c r="C86" s="785"/>
      <c r="D86" s="786"/>
      <c r="E86" s="787"/>
      <c r="F86" s="785"/>
      <c r="G86" s="786"/>
      <c r="H86" s="787"/>
      <c r="I86" s="785"/>
      <c r="J86" s="786"/>
      <c r="K86" s="787"/>
      <c r="L86" s="785"/>
      <c r="M86" s="786"/>
      <c r="N86" s="787"/>
      <c r="O86" s="785"/>
      <c r="P86" s="786"/>
      <c r="Q86" s="787"/>
    </row>
    <row r="87" spans="2:17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C84:E84">
    <cfRule type="cellIs" dxfId="54" priority="2" operator="equal">
      <formula>"veuillez saisir ici une date"</formula>
    </cfRule>
  </conditionalFormatting>
  <conditionalFormatting sqref="I58:I59 I64:I66 I71:I73">
    <cfRule type="cellIs" dxfId="53" priority="5" operator="equal">
      <formula>"veuillez entrer une valeur"</formula>
    </cfRule>
  </conditionalFormatting>
  <dataValidations count="1">
    <dataValidation type="list" allowBlank="1" showInputMessage="1" showErrorMessage="1" sqref="C7:E7" xr:uid="{00000000-0002-0000-1800-000000000000}">
      <formula1>"Fournisseur,Prestataire de Service"</formula1>
    </dataValidation>
  </dataValidations>
  <hyperlinks>
    <hyperlink ref="C15" r:id="rId1" xr:uid="{00000000-0004-0000-1800-000000000000}"/>
  </hyperlinks>
  <pageMargins left="0.7" right="0.7" top="0.75" bottom="0.75" header="0.3" footer="0.3"/>
  <pageSetup paperSize="9" scale="50" orientation="portrait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B2:Q87"/>
  <sheetViews>
    <sheetView topLeftCell="A74" zoomScale="60" zoomScaleNormal="60" zoomScalePageLayoutView="27" workbookViewId="0">
      <selection activeCell="G77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191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43460</v>
      </c>
      <c r="D6" s="856"/>
      <c r="E6" s="857"/>
      <c r="F6" s="129" t="s">
        <v>71</v>
      </c>
      <c r="G6" s="788">
        <v>43247</v>
      </c>
      <c r="H6" s="786"/>
      <c r="I6" s="78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 t="s">
        <v>78</v>
      </c>
      <c r="E9" s="138"/>
      <c r="F9" s="833" t="s">
        <v>192</v>
      </c>
      <c r="G9" s="834"/>
      <c r="H9" s="834"/>
      <c r="I9" s="835"/>
      <c r="J9" s="141"/>
    </row>
    <row r="10" spans="2:10" ht="28" thickBot="1" x14ac:dyDescent="0.4">
      <c r="B10" s="839" t="s">
        <v>30</v>
      </c>
      <c r="C10" s="840"/>
      <c r="D10" s="143"/>
      <c r="E10" s="138"/>
      <c r="F10" s="836"/>
      <c r="G10" s="837"/>
      <c r="H10" s="837"/>
      <c r="I10" s="83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/>
      <c r="D13" s="136" t="s">
        <v>32</v>
      </c>
      <c r="E13" s="819">
        <v>4723997</v>
      </c>
      <c r="F13" s="820"/>
      <c r="G13" s="136" t="s">
        <v>33</v>
      </c>
      <c r="H13" s="819" t="s">
        <v>316</v>
      </c>
      <c r="I13" s="803"/>
      <c r="J13" s="128"/>
    </row>
    <row r="14" spans="2:10" ht="27.5" x14ac:dyDescent="0.35">
      <c r="B14" s="148" t="s">
        <v>34</v>
      </c>
      <c r="C14" s="821" t="s">
        <v>193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860"/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476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194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108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>
        <v>770131645</v>
      </c>
      <c r="D20" s="813"/>
      <c r="E20" s="814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648" t="s">
        <v>195</v>
      </c>
      <c r="D21" s="817"/>
      <c r="E21" s="818"/>
      <c r="F21" s="159" t="s">
        <v>40</v>
      </c>
      <c r="G21" s="816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/>
      <c r="E58" s="205">
        <v>2</v>
      </c>
      <c r="F58" s="205"/>
      <c r="G58" s="205"/>
      <c r="H58" s="205"/>
      <c r="I58" s="206">
        <f>IF(COUNTBLANK(D58:H58)=4,SUM(D58:G58)*C58,"veuillez entrer une valeur")</f>
        <v>8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/>
      <c r="E59" s="209">
        <v>2</v>
      </c>
      <c r="F59" s="209"/>
      <c r="G59" s="209"/>
      <c r="H59" s="209"/>
      <c r="I59" s="210">
        <f>IF(COUNTBLANK(D59:H59)=4,SUM(D59:G59)*C59,"veuillez entrer une valeur")</f>
        <v>6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14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/>
      <c r="E64" s="229">
        <v>2</v>
      </c>
      <c r="F64" s="229"/>
      <c r="G64" s="229"/>
      <c r="H64" s="230"/>
      <c r="I64" s="206">
        <f>IF(COUNTBLANK(D64:H64)=4,SUM(D64:G64)*C64,"veuillez entrer une valeur")</f>
        <v>6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/>
      <c r="E65" s="229">
        <v>2</v>
      </c>
      <c r="F65" s="229"/>
      <c r="G65" s="229"/>
      <c r="H65" s="205"/>
      <c r="I65" s="206">
        <f>IF(COUNTBLANK(D65:H65)=4,SUM(D65:G65)*C65,"veuillez entrer une valeur")</f>
        <v>4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/>
      <c r="E66" s="231">
        <v>2</v>
      </c>
      <c r="F66" s="231"/>
      <c r="G66" s="231"/>
      <c r="H66" s="232"/>
      <c r="I66" s="210">
        <f>IF(COUNTBLANK(D66:H66)=4,SUM(D66:G66)*C66,"veuillez entrer une valeur")</f>
        <v>2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12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/>
      <c r="E71" s="229">
        <v>2</v>
      </c>
      <c r="F71" s="229"/>
      <c r="G71" s="229"/>
      <c r="H71" s="230"/>
      <c r="I71" s="206">
        <f>IF(COUNTBLANK(D71:H71)=4,SUM(D71:G71)*C71,"veuillez entrer une valeur")</f>
        <v>4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>
        <v>3</v>
      </c>
      <c r="E72" s="229"/>
      <c r="F72" s="229"/>
      <c r="G72" s="229"/>
      <c r="H72" s="205"/>
      <c r="I72" s="206">
        <f>IF(COUNTBLANK(D72:H72)=4,SUM(D72:G72)*C72,"veuillez entrer une valeur")</f>
        <v>3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/>
      <c r="E73" s="231">
        <v>2</v>
      </c>
      <c r="F73" s="231"/>
      <c r="G73" s="231"/>
      <c r="H73" s="232"/>
      <c r="I73" s="210">
        <f>IF(COUNTBLANK(D73:H73)=4,SUM(D73:G73)*C73,"veuillez entrer une valeur")</f>
        <v>2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9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35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13.725490196078432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17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17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</row>
    <row r="83" spans="2:17" ht="43.15" customHeight="1" x14ac:dyDescent="0.35">
      <c r="B83" s="242" t="s">
        <v>64</v>
      </c>
      <c r="C83" s="901"/>
      <c r="D83" s="799"/>
      <c r="E83" s="800"/>
      <c r="F83" s="801">
        <f>DATE(YEAR(C84)+1,MONTH(C84),DAY(C84))</f>
        <v>43978</v>
      </c>
      <c r="G83" s="802"/>
      <c r="H83" s="803"/>
      <c r="I83" s="801">
        <f>DATE(YEAR(C84)+2,MONTH(C84),DAY(C84))</f>
        <v>44343</v>
      </c>
      <c r="J83" s="802"/>
      <c r="K83" s="803"/>
      <c r="L83" s="788">
        <v>44772</v>
      </c>
      <c r="M83" s="786"/>
      <c r="N83" s="787"/>
      <c r="O83" s="788">
        <v>45137</v>
      </c>
      <c r="P83" s="786"/>
      <c r="Q83" s="787"/>
    </row>
    <row r="84" spans="2:17" ht="27.5" x14ac:dyDescent="0.35">
      <c r="B84" s="243" t="s">
        <v>26</v>
      </c>
      <c r="C84" s="788">
        <v>43612</v>
      </c>
      <c r="D84" s="786"/>
      <c r="E84" s="787"/>
      <c r="F84" s="788">
        <v>43978</v>
      </c>
      <c r="G84" s="786"/>
      <c r="H84" s="787"/>
      <c r="I84" s="788" t="s">
        <v>222</v>
      </c>
      <c r="J84" s="786"/>
      <c r="K84" s="787"/>
      <c r="L84" s="785" t="s">
        <v>222</v>
      </c>
      <c r="M84" s="786"/>
      <c r="N84" s="787"/>
      <c r="O84" s="785"/>
      <c r="P84" s="786"/>
      <c r="Q84" s="787"/>
    </row>
    <row r="85" spans="2:17" ht="27.5" x14ac:dyDescent="0.35">
      <c r="B85" s="244" t="s">
        <v>27</v>
      </c>
      <c r="C85" s="872">
        <v>12.54</v>
      </c>
      <c r="D85" s="873"/>
      <c r="E85" s="874"/>
      <c r="F85" s="792">
        <f>D77</f>
        <v>13.725490196078432</v>
      </c>
      <c r="G85" s="793"/>
      <c r="H85" s="794"/>
      <c r="I85" s="792" t="s">
        <v>222</v>
      </c>
      <c r="J85" s="793"/>
      <c r="K85" s="794"/>
      <c r="L85" s="785" t="s">
        <v>222</v>
      </c>
      <c r="M85" s="786"/>
      <c r="N85" s="787"/>
      <c r="O85" s="785"/>
      <c r="P85" s="786"/>
      <c r="Q85" s="787"/>
    </row>
    <row r="86" spans="2:17" ht="78" customHeight="1" x14ac:dyDescent="0.35">
      <c r="B86" s="243" t="s">
        <v>43</v>
      </c>
      <c r="C86" s="785"/>
      <c r="D86" s="786"/>
      <c r="E86" s="787"/>
      <c r="F86" s="861"/>
      <c r="G86" s="862"/>
      <c r="H86" s="863"/>
      <c r="I86" s="861" t="s">
        <v>359</v>
      </c>
      <c r="J86" s="862"/>
      <c r="K86" s="863"/>
      <c r="L86" s="861" t="s">
        <v>359</v>
      </c>
      <c r="M86" s="862"/>
      <c r="N86" s="863"/>
      <c r="O86" s="785"/>
      <c r="P86" s="786"/>
      <c r="Q86" s="787"/>
    </row>
    <row r="87" spans="2:17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57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</mergeCells>
  <conditionalFormatting sqref="C84:H84">
    <cfRule type="cellIs" dxfId="52" priority="2" operator="equal">
      <formula>"veuillez saisir ici une date"</formula>
    </cfRule>
  </conditionalFormatting>
  <conditionalFormatting sqref="G6:I6">
    <cfRule type="cellIs" dxfId="51" priority="1" operator="equal">
      <formula>"veuillez saisir ici une date"</formula>
    </cfRule>
  </conditionalFormatting>
  <conditionalFormatting sqref="I58:I59 I64:I66 I71:I73">
    <cfRule type="cellIs" dxfId="50" priority="7" operator="equal">
      <formula>"veuillez entrer une valeur"</formula>
    </cfRule>
  </conditionalFormatting>
  <dataValidations count="1">
    <dataValidation type="list" allowBlank="1" showInputMessage="1" showErrorMessage="1" sqref="C7:E7" xr:uid="{00000000-0002-0000-1900-000000000000}">
      <formula1>"Fournisseur,Prestataire de Service"</formula1>
    </dataValidation>
  </dataValidations>
  <hyperlinks>
    <hyperlink ref="C21" r:id="rId1" xr:uid="{00000000-0004-0000-1900-000000000000}"/>
  </hyperlinks>
  <pageMargins left="0.7" right="0.7" top="0.75" bottom="0.75" header="0.3" footer="0.3"/>
  <pageSetup paperSize="9" scale="50" orientation="portrait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</sheetPr>
  <dimension ref="A1:Q86"/>
  <sheetViews>
    <sheetView topLeftCell="A73" zoomScale="60" zoomScaleNormal="60" workbookViewId="0">
      <selection activeCell="G77" sqref="A1:XFD1048576"/>
    </sheetView>
  </sheetViews>
  <sheetFormatPr baseColWidth="10" defaultColWidth="11.453125" defaultRowHeight="23" x14ac:dyDescent="0.95"/>
  <cols>
    <col min="1" max="1" width="21.7265625" style="610" customWidth="1"/>
    <col min="2" max="2" width="14.453125" style="610" bestFit="1" customWidth="1"/>
    <col min="3" max="3" width="20.453125" style="610" customWidth="1"/>
    <col min="4" max="4" width="21.453125" style="610" customWidth="1"/>
    <col min="5" max="5" width="19.26953125" style="610" customWidth="1"/>
    <col min="6" max="6" width="21.7265625" style="610" customWidth="1"/>
    <col min="7" max="7" width="19.26953125" style="610" customWidth="1"/>
    <col min="8" max="8" width="23.1796875" style="610" customWidth="1"/>
    <col min="9" max="16384" width="11.453125" style="610"/>
  </cols>
  <sheetData>
    <row r="1" spans="1:17" x14ac:dyDescent="0.95">
      <c r="A1" s="246" t="s">
        <v>37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</row>
    <row r="2" spans="1:17" ht="23.5" thickBot="1" x14ac:dyDescent="1">
      <c r="A2" s="248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</row>
    <row r="3" spans="1:17" ht="46.5" thickBot="1" x14ac:dyDescent="1">
      <c r="A3" s="249" t="s">
        <v>1</v>
      </c>
      <c r="B3" s="672" t="s">
        <v>280</v>
      </c>
      <c r="C3" s="673"/>
      <c r="D3" s="673"/>
      <c r="E3" s="673"/>
      <c r="F3" s="673"/>
      <c r="G3" s="673"/>
      <c r="H3" s="674"/>
      <c r="I3" s="250"/>
      <c r="J3" s="247"/>
      <c r="K3" s="247"/>
      <c r="L3" s="247"/>
      <c r="M3" s="247"/>
      <c r="N3" s="247"/>
      <c r="O3" s="247"/>
      <c r="P3" s="247"/>
      <c r="Q3" s="247"/>
    </row>
    <row r="4" spans="1:17" ht="23.5" thickBot="1" x14ac:dyDescent="1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</row>
    <row r="5" spans="1:17" ht="69.5" thickBot="1" x14ac:dyDescent="1">
      <c r="A5" s="249" t="s">
        <v>66</v>
      </c>
      <c r="B5" s="675">
        <v>43384</v>
      </c>
      <c r="C5" s="676"/>
      <c r="D5" s="677"/>
      <c r="E5" s="251" t="s">
        <v>71</v>
      </c>
      <c r="F5" s="675">
        <v>43384</v>
      </c>
      <c r="G5" s="676"/>
      <c r="H5" s="677"/>
      <c r="I5" s="247"/>
      <c r="J5" s="247"/>
      <c r="K5" s="247"/>
      <c r="L5" s="247"/>
      <c r="M5" s="247"/>
      <c r="N5" s="247"/>
      <c r="O5" s="247"/>
      <c r="P5" s="247"/>
      <c r="Q5" s="247"/>
    </row>
    <row r="6" spans="1:17" ht="23.5" thickBot="1" x14ac:dyDescent="1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</row>
    <row r="7" spans="1:17" ht="23.5" thickBot="1" x14ac:dyDescent="1">
      <c r="A7" s="252" t="s">
        <v>28</v>
      </c>
      <c r="B7" s="253"/>
      <c r="C7" s="254"/>
      <c r="D7" s="247"/>
      <c r="E7" s="252" t="s">
        <v>0</v>
      </c>
      <c r="F7" s="253"/>
      <c r="G7" s="253"/>
      <c r="H7" s="254"/>
      <c r="I7" s="255"/>
      <c r="J7" s="247"/>
      <c r="K7" s="247"/>
      <c r="L7" s="247"/>
      <c r="M7" s="247"/>
      <c r="N7" s="247"/>
      <c r="O7" s="247"/>
      <c r="P7" s="247"/>
      <c r="Q7" s="247"/>
    </row>
    <row r="8" spans="1:17" x14ac:dyDescent="0.95">
      <c r="A8" s="678" t="s">
        <v>29</v>
      </c>
      <c r="B8" s="679"/>
      <c r="C8" s="258" t="s">
        <v>78</v>
      </c>
      <c r="D8" s="259"/>
      <c r="E8" s="904" t="s">
        <v>281</v>
      </c>
      <c r="F8" s="905"/>
      <c r="G8" s="905"/>
      <c r="H8" s="906"/>
      <c r="I8" s="250"/>
      <c r="J8" s="247"/>
      <c r="K8" s="247"/>
      <c r="L8" s="247"/>
      <c r="M8" s="247"/>
      <c r="N8" s="247"/>
      <c r="O8" s="247"/>
      <c r="P8" s="247"/>
      <c r="Q8" s="247"/>
    </row>
    <row r="9" spans="1:17" ht="23.5" thickBot="1" x14ac:dyDescent="1">
      <c r="A9" s="686" t="s">
        <v>30</v>
      </c>
      <c r="B9" s="687"/>
      <c r="C9" s="263"/>
      <c r="D9" s="259"/>
      <c r="E9" s="907"/>
      <c r="F9" s="908"/>
      <c r="G9" s="908"/>
      <c r="H9" s="909"/>
      <c r="I9" s="250"/>
      <c r="J9" s="247"/>
      <c r="K9" s="247"/>
      <c r="L9" s="247"/>
      <c r="M9" s="247"/>
      <c r="N9" s="247"/>
      <c r="O9" s="247"/>
      <c r="P9" s="247"/>
      <c r="Q9" s="247"/>
    </row>
    <row r="10" spans="1:17" ht="23.5" thickBot="1" x14ac:dyDescent="1">
      <c r="A10" s="247"/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</row>
    <row r="11" spans="1:17" ht="23.5" thickBot="1" x14ac:dyDescent="1">
      <c r="A11" s="252" t="s">
        <v>44</v>
      </c>
      <c r="B11" s="253"/>
      <c r="C11" s="253"/>
      <c r="D11" s="253"/>
      <c r="E11" s="253"/>
      <c r="F11" s="253"/>
      <c r="G11" s="253"/>
      <c r="H11" s="254"/>
      <c r="I11" s="255"/>
      <c r="J11" s="247"/>
      <c r="K11" s="247"/>
      <c r="L11" s="247"/>
      <c r="M11" s="247"/>
      <c r="N11" s="247"/>
      <c r="O11" s="247"/>
      <c r="P11" s="247"/>
      <c r="Q11" s="247"/>
    </row>
    <row r="12" spans="1:17" x14ac:dyDescent="0.95">
      <c r="A12" s="256" t="s">
        <v>31</v>
      </c>
      <c r="B12" s="267"/>
      <c r="C12" s="257" t="s">
        <v>32</v>
      </c>
      <c r="D12" s="688"/>
      <c r="E12" s="689"/>
      <c r="F12" s="257" t="s">
        <v>33</v>
      </c>
      <c r="G12" s="688"/>
      <c r="H12" s="690"/>
      <c r="I12" s="250"/>
      <c r="J12" s="247"/>
      <c r="K12" s="247"/>
      <c r="L12" s="247"/>
      <c r="M12" s="247"/>
      <c r="N12" s="247"/>
      <c r="O12" s="247"/>
      <c r="P12" s="247"/>
      <c r="Q12" s="247"/>
    </row>
    <row r="13" spans="1:17" x14ac:dyDescent="0.95">
      <c r="A13" s="268" t="s">
        <v>34</v>
      </c>
      <c r="B13" s="691" t="s">
        <v>318</v>
      </c>
      <c r="C13" s="692"/>
      <c r="D13" s="692"/>
      <c r="E13" s="692"/>
      <c r="F13" s="692"/>
      <c r="G13" s="692"/>
      <c r="H13" s="693"/>
      <c r="I13" s="250"/>
      <c r="J13" s="247"/>
      <c r="K13" s="247"/>
      <c r="L13" s="247"/>
      <c r="M13" s="247"/>
      <c r="N13" s="247"/>
      <c r="O13" s="247"/>
      <c r="P13" s="247"/>
      <c r="Q13" s="247"/>
    </row>
    <row r="14" spans="1:17" ht="23.5" thickBot="1" x14ac:dyDescent="1">
      <c r="A14" s="262" t="s">
        <v>35</v>
      </c>
      <c r="B14" s="694"/>
      <c r="C14" s="695"/>
      <c r="D14" s="695"/>
      <c r="E14" s="695"/>
      <c r="F14" s="695"/>
      <c r="G14" s="695"/>
      <c r="H14" s="696"/>
      <c r="I14" s="250"/>
      <c r="J14" s="247"/>
      <c r="K14" s="247"/>
      <c r="L14" s="247"/>
      <c r="M14" s="247"/>
      <c r="N14" s="247"/>
      <c r="O14" s="247"/>
      <c r="P14" s="247"/>
      <c r="Q14" s="247"/>
    </row>
    <row r="15" spans="1:17" ht="23.5" thickBot="1" x14ac:dyDescent="1">
      <c r="A15" s="248"/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</row>
    <row r="16" spans="1:17" ht="23.5" thickBot="1" x14ac:dyDescent="1">
      <c r="A16" s="269" t="s">
        <v>89</v>
      </c>
      <c r="B16" s="270"/>
      <c r="C16" s="270"/>
      <c r="D16" s="594"/>
      <c r="E16" s="252" t="s">
        <v>36</v>
      </c>
      <c r="F16" s="253"/>
      <c r="G16" s="253"/>
      <c r="H16" s="254"/>
      <c r="I16" s="255"/>
      <c r="J16" s="247"/>
      <c r="K16" s="247"/>
      <c r="L16" s="247"/>
      <c r="M16" s="247"/>
      <c r="N16" s="247"/>
      <c r="O16" s="247"/>
      <c r="P16" s="247"/>
      <c r="Q16" s="247"/>
    </row>
    <row r="17" spans="1:17" x14ac:dyDescent="0.95">
      <c r="A17" s="272" t="s">
        <v>38</v>
      </c>
      <c r="B17" s="697" t="s">
        <v>282</v>
      </c>
      <c r="C17" s="681"/>
      <c r="D17" s="682"/>
      <c r="E17" s="273" t="s">
        <v>38</v>
      </c>
      <c r="F17" s="697"/>
      <c r="G17" s="681"/>
      <c r="H17" s="682"/>
      <c r="I17" s="247"/>
      <c r="J17" s="247"/>
      <c r="K17" s="247"/>
      <c r="L17" s="247"/>
      <c r="M17" s="247"/>
      <c r="N17" s="247"/>
      <c r="O17" s="247"/>
      <c r="P17" s="247"/>
      <c r="Q17" s="247"/>
    </row>
    <row r="18" spans="1:17" x14ac:dyDescent="0.95">
      <c r="A18" s="274" t="s">
        <v>41</v>
      </c>
      <c r="B18" s="611"/>
      <c r="C18" s="250"/>
      <c r="D18" s="293"/>
      <c r="E18" s="273" t="s">
        <v>41</v>
      </c>
      <c r="F18" s="698"/>
      <c r="G18" s="699"/>
      <c r="H18" s="700"/>
      <c r="I18" s="247"/>
      <c r="J18" s="247"/>
      <c r="K18" s="247"/>
      <c r="L18" s="247"/>
      <c r="M18" s="247"/>
      <c r="N18" s="247"/>
      <c r="O18" s="247"/>
      <c r="P18" s="247"/>
      <c r="Q18" s="247"/>
    </row>
    <row r="19" spans="1:17" x14ac:dyDescent="0.95">
      <c r="A19" s="274" t="s">
        <v>39</v>
      </c>
      <c r="B19" s="701">
        <v>776394535</v>
      </c>
      <c r="C19" s="902"/>
      <c r="D19" s="903"/>
      <c r="E19" s="273" t="s">
        <v>39</v>
      </c>
      <c r="F19" s="698"/>
      <c r="G19" s="699"/>
      <c r="H19" s="700"/>
      <c r="I19" s="247"/>
      <c r="J19" s="247"/>
      <c r="K19" s="247"/>
      <c r="L19" s="247"/>
      <c r="M19" s="247"/>
      <c r="N19" s="247"/>
      <c r="O19" s="247"/>
      <c r="P19" s="247"/>
      <c r="Q19" s="247"/>
    </row>
    <row r="20" spans="1:17" ht="23.5" thickBot="1" x14ac:dyDescent="1">
      <c r="A20" s="277" t="s">
        <v>40</v>
      </c>
      <c r="B20" s="702" t="s">
        <v>317</v>
      </c>
      <c r="C20" s="684"/>
      <c r="D20" s="685"/>
      <c r="E20" s="278" t="s">
        <v>40</v>
      </c>
      <c r="F20" s="703"/>
      <c r="G20" s="684"/>
      <c r="H20" s="685"/>
      <c r="I20" s="247"/>
      <c r="J20" s="247"/>
      <c r="K20" s="247"/>
      <c r="L20" s="247"/>
      <c r="M20" s="247"/>
      <c r="N20" s="247"/>
      <c r="O20" s="247"/>
      <c r="P20" s="247"/>
      <c r="Q20" s="247"/>
    </row>
    <row r="21" spans="1:17" x14ac:dyDescent="0.95">
      <c r="A21" s="250"/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47"/>
      <c r="M21" s="247"/>
      <c r="N21" s="247"/>
      <c r="O21" s="247"/>
      <c r="P21" s="247"/>
      <c r="Q21" s="247"/>
    </row>
    <row r="22" spans="1:17" x14ac:dyDescent="0.95">
      <c r="A22" s="246" t="s">
        <v>62</v>
      </c>
      <c r="B22" s="250"/>
      <c r="C22" s="250"/>
      <c r="D22" s="250"/>
      <c r="E22" s="250"/>
      <c r="F22" s="250"/>
      <c r="G22" s="247"/>
      <c r="H22" s="250"/>
      <c r="I22" s="250"/>
      <c r="J22" s="250"/>
      <c r="K22" s="250"/>
      <c r="L22" s="247"/>
      <c r="M22" s="247"/>
      <c r="N22" s="247"/>
      <c r="O22" s="247"/>
      <c r="P22" s="247"/>
      <c r="Q22" s="247"/>
    </row>
    <row r="23" spans="1:17" ht="23.5" thickBot="1" x14ac:dyDescent="1">
      <c r="A23" s="247"/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</row>
    <row r="24" spans="1:17" x14ac:dyDescent="0.95">
      <c r="A24" s="279" t="s">
        <v>48</v>
      </c>
      <c r="B24" s="280"/>
      <c r="C24" s="281"/>
      <c r="D24" s="282" t="s">
        <v>47</v>
      </c>
      <c r="E24" s="280"/>
      <c r="F24" s="281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</row>
    <row r="25" spans="1:17" x14ac:dyDescent="0.95">
      <c r="A25" s="704"/>
      <c r="B25" s="692"/>
      <c r="C25" s="693"/>
      <c r="D25" s="704"/>
      <c r="E25" s="692"/>
      <c r="F25" s="693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</row>
    <row r="26" spans="1:17" x14ac:dyDescent="0.95">
      <c r="A26" s="704"/>
      <c r="B26" s="692"/>
      <c r="C26" s="693"/>
      <c r="D26" s="704"/>
      <c r="E26" s="692"/>
      <c r="F26" s="693"/>
      <c r="G26" s="247"/>
      <c r="H26" s="283"/>
      <c r="I26" s="247"/>
      <c r="J26" s="247"/>
      <c r="K26" s="247"/>
      <c r="L26" s="247"/>
      <c r="M26" s="247"/>
      <c r="N26" s="247"/>
      <c r="O26" s="247"/>
      <c r="P26" s="247"/>
      <c r="Q26" s="247"/>
    </row>
    <row r="27" spans="1:17" x14ac:dyDescent="0.95">
      <c r="A27" s="704"/>
      <c r="B27" s="692"/>
      <c r="C27" s="693"/>
      <c r="D27" s="704"/>
      <c r="E27" s="692"/>
      <c r="F27" s="693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</row>
    <row r="28" spans="1:17" x14ac:dyDescent="0.95">
      <c r="A28" s="704"/>
      <c r="B28" s="692"/>
      <c r="C28" s="693"/>
      <c r="D28" s="704"/>
      <c r="E28" s="692"/>
      <c r="F28" s="693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</row>
    <row r="29" spans="1:17" x14ac:dyDescent="0.95">
      <c r="A29" s="704"/>
      <c r="B29" s="692"/>
      <c r="C29" s="693"/>
      <c r="D29" s="704"/>
      <c r="E29" s="692"/>
      <c r="F29" s="693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</row>
    <row r="30" spans="1:17" ht="23.5" thickBot="1" x14ac:dyDescent="1">
      <c r="A30" s="705"/>
      <c r="B30" s="695"/>
      <c r="C30" s="696"/>
      <c r="D30" s="705"/>
      <c r="E30" s="695"/>
      <c r="F30" s="696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</row>
    <row r="31" spans="1:17" ht="23.5" thickBot="1" x14ac:dyDescent="1">
      <c r="A31" s="247"/>
      <c r="B31" s="247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</row>
    <row r="32" spans="1:17" ht="23.5" thickBot="1" x14ac:dyDescent="1">
      <c r="A32" s="252" t="s">
        <v>49</v>
      </c>
      <c r="B32" s="284"/>
      <c r="C32" s="284"/>
      <c r="D32" s="284"/>
      <c r="E32" s="284"/>
      <c r="F32" s="285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</row>
    <row r="33" spans="1:17" x14ac:dyDescent="0.95">
      <c r="A33" s="286"/>
      <c r="B33" s="260"/>
      <c r="C33" s="260"/>
      <c r="D33" s="260"/>
      <c r="E33" s="260"/>
      <c r="F33" s="261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</row>
    <row r="34" spans="1:17" x14ac:dyDescent="0.95">
      <c r="A34" s="287"/>
      <c r="B34" s="275"/>
      <c r="C34" s="275"/>
      <c r="D34" s="275"/>
      <c r="E34" s="275"/>
      <c r="F34" s="276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</row>
    <row r="35" spans="1:17" x14ac:dyDescent="0.95">
      <c r="A35" s="287"/>
      <c r="B35" s="275"/>
      <c r="C35" s="275"/>
      <c r="D35" s="275"/>
      <c r="E35" s="275"/>
      <c r="F35" s="276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</row>
    <row r="36" spans="1:17" x14ac:dyDescent="0.95">
      <c r="A36" s="287"/>
      <c r="B36" s="275"/>
      <c r="C36" s="275"/>
      <c r="D36" s="275"/>
      <c r="E36" s="275"/>
      <c r="F36" s="276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</row>
    <row r="37" spans="1:17" ht="23.5" thickBot="1" x14ac:dyDescent="1">
      <c r="A37" s="264"/>
      <c r="B37" s="265"/>
      <c r="C37" s="265"/>
      <c r="D37" s="265"/>
      <c r="E37" s="265"/>
      <c r="F37" s="266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</row>
    <row r="38" spans="1:17" x14ac:dyDescent="0.95">
      <c r="A38" s="247"/>
      <c r="B38" s="247"/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</row>
    <row r="39" spans="1:17" x14ac:dyDescent="0.95">
      <c r="A39" s="246" t="s">
        <v>61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47"/>
      <c r="M39" s="247"/>
      <c r="N39" s="247"/>
      <c r="O39" s="247"/>
      <c r="P39" s="247"/>
      <c r="Q39" s="247"/>
    </row>
    <row r="40" spans="1:17" x14ac:dyDescent="0.95">
      <c r="A40" s="288"/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47"/>
      <c r="M40" s="247"/>
      <c r="N40" s="247"/>
      <c r="O40" s="247"/>
      <c r="P40" s="247"/>
      <c r="Q40" s="247"/>
    </row>
    <row r="41" spans="1:17" x14ac:dyDescent="0.95">
      <c r="A41" s="288" t="s">
        <v>57</v>
      </c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47"/>
      <c r="M41" s="247"/>
      <c r="N41" s="247"/>
      <c r="O41" s="247"/>
      <c r="P41" s="247"/>
      <c r="Q41" s="247"/>
    </row>
    <row r="42" spans="1:17" ht="23.5" thickBot="1" x14ac:dyDescent="1">
      <c r="A42" s="247"/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47"/>
      <c r="M42" s="247"/>
      <c r="N42" s="247"/>
      <c r="O42" s="247"/>
      <c r="P42" s="247"/>
      <c r="Q42" s="247"/>
    </row>
    <row r="43" spans="1:17" ht="23.5" thickBot="1" x14ac:dyDescent="1">
      <c r="A43" s="706" t="s">
        <v>58</v>
      </c>
      <c r="B43" s="707"/>
      <c r="C43" s="707"/>
      <c r="D43" s="707"/>
      <c r="E43" s="707"/>
      <c r="F43" s="707"/>
      <c r="G43" s="707"/>
      <c r="H43" s="708"/>
      <c r="I43" s="250"/>
      <c r="J43" s="250"/>
      <c r="K43" s="250"/>
      <c r="L43" s="247"/>
      <c r="M43" s="247"/>
      <c r="N43" s="247"/>
      <c r="O43" s="247"/>
      <c r="P43" s="247"/>
      <c r="Q43" s="247"/>
    </row>
    <row r="44" spans="1:17" x14ac:dyDescent="0.95">
      <c r="A44" s="289"/>
      <c r="B44" s="290"/>
      <c r="C44" s="290"/>
      <c r="D44" s="290"/>
      <c r="E44" s="290"/>
      <c r="F44" s="290"/>
      <c r="G44" s="290"/>
      <c r="H44" s="291"/>
      <c r="I44" s="250"/>
      <c r="J44" s="250"/>
      <c r="K44" s="250"/>
      <c r="L44" s="247"/>
      <c r="M44" s="247"/>
      <c r="N44" s="247"/>
      <c r="O44" s="247"/>
      <c r="P44" s="247"/>
      <c r="Q44" s="247"/>
    </row>
    <row r="45" spans="1:17" x14ac:dyDescent="0.95">
      <c r="A45" s="292"/>
      <c r="B45" s="250"/>
      <c r="C45" s="250"/>
      <c r="D45" s="250"/>
      <c r="E45" s="250"/>
      <c r="F45" s="250"/>
      <c r="G45" s="250"/>
      <c r="H45" s="293"/>
      <c r="I45" s="250"/>
      <c r="J45" s="250"/>
      <c r="K45" s="250"/>
      <c r="L45" s="247"/>
      <c r="M45" s="247"/>
      <c r="N45" s="247"/>
      <c r="O45" s="247"/>
      <c r="P45" s="247"/>
      <c r="Q45" s="247"/>
    </row>
    <row r="46" spans="1:17" x14ac:dyDescent="0.95">
      <c r="A46" s="292"/>
      <c r="B46" s="250"/>
      <c r="C46" s="250"/>
      <c r="D46" s="250"/>
      <c r="E46" s="250"/>
      <c r="F46" s="250"/>
      <c r="G46" s="250"/>
      <c r="H46" s="293"/>
      <c r="I46" s="250"/>
      <c r="J46" s="250"/>
      <c r="K46" s="250"/>
      <c r="L46" s="247"/>
      <c r="M46" s="247"/>
      <c r="N46" s="247"/>
      <c r="O46" s="247"/>
      <c r="P46" s="247"/>
      <c r="Q46" s="247"/>
    </row>
    <row r="47" spans="1:17" x14ac:dyDescent="0.95">
      <c r="A47" s="292"/>
      <c r="B47" s="250"/>
      <c r="C47" s="250"/>
      <c r="D47" s="250"/>
      <c r="E47" s="250"/>
      <c r="F47" s="250"/>
      <c r="G47" s="250"/>
      <c r="H47" s="293"/>
      <c r="I47" s="250"/>
      <c r="J47" s="250"/>
      <c r="K47" s="250"/>
      <c r="L47" s="247"/>
      <c r="M47" s="247"/>
      <c r="N47" s="247"/>
      <c r="O47" s="247"/>
      <c r="P47" s="247"/>
      <c r="Q47" s="247"/>
    </row>
    <row r="48" spans="1:17" ht="23.5" thickBot="1" x14ac:dyDescent="1">
      <c r="A48" s="294"/>
      <c r="B48" s="295"/>
      <c r="C48" s="295"/>
      <c r="D48" s="295"/>
      <c r="E48" s="295"/>
      <c r="F48" s="295"/>
      <c r="G48" s="295"/>
      <c r="H48" s="296"/>
      <c r="I48" s="250"/>
      <c r="J48" s="250"/>
      <c r="K48" s="250"/>
      <c r="L48" s="247"/>
      <c r="M48" s="247"/>
      <c r="N48" s="247"/>
      <c r="O48" s="247"/>
      <c r="P48" s="247"/>
      <c r="Q48" s="247"/>
    </row>
    <row r="49" spans="1:17" x14ac:dyDescent="0.95">
      <c r="A49" s="288"/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47"/>
      <c r="M49" s="247"/>
      <c r="N49" s="247"/>
      <c r="O49" s="247"/>
      <c r="P49" s="247"/>
      <c r="Q49" s="247"/>
    </row>
    <row r="50" spans="1:17" x14ac:dyDescent="0.95">
      <c r="A50" s="288" t="s">
        <v>46</v>
      </c>
      <c r="B50" s="250"/>
      <c r="C50" s="247"/>
      <c r="D50" s="247"/>
      <c r="E50" s="250"/>
      <c r="F50" s="250"/>
      <c r="G50" s="250"/>
      <c r="H50" s="250"/>
      <c r="I50" s="250"/>
      <c r="J50" s="250"/>
      <c r="K50" s="250"/>
      <c r="L50" s="247"/>
      <c r="M50" s="247"/>
      <c r="N50" s="247"/>
      <c r="O50" s="247"/>
      <c r="P50" s="247"/>
      <c r="Q50" s="247"/>
    </row>
    <row r="51" spans="1:17" ht="23.5" thickBot="1" x14ac:dyDescent="1">
      <c r="A51" s="288"/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47"/>
      <c r="M51" s="247"/>
      <c r="N51" s="247"/>
      <c r="O51" s="247"/>
      <c r="P51" s="247"/>
      <c r="Q51" s="247"/>
    </row>
    <row r="52" spans="1:17" ht="46" x14ac:dyDescent="0.95">
      <c r="A52" s="250"/>
      <c r="B52" s="250"/>
      <c r="C52" s="297" t="s">
        <v>21</v>
      </c>
      <c r="D52" s="298" t="s">
        <v>22</v>
      </c>
      <c r="E52" s="299" t="s">
        <v>23</v>
      </c>
      <c r="F52" s="300" t="s">
        <v>24</v>
      </c>
      <c r="G52" s="301"/>
      <c r="H52" s="250"/>
      <c r="I52" s="250"/>
      <c r="J52" s="250"/>
      <c r="K52" s="250"/>
      <c r="L52" s="247"/>
      <c r="M52" s="247"/>
      <c r="N52" s="247"/>
      <c r="O52" s="247"/>
      <c r="P52" s="247"/>
      <c r="Q52" s="247"/>
    </row>
    <row r="53" spans="1:17" ht="46.5" thickBot="1" x14ac:dyDescent="1">
      <c r="A53" s="250"/>
      <c r="B53" s="250"/>
      <c r="C53" s="302" t="s">
        <v>4</v>
      </c>
      <c r="D53" s="303" t="s">
        <v>3</v>
      </c>
      <c r="E53" s="304" t="s">
        <v>5</v>
      </c>
      <c r="F53" s="305" t="s">
        <v>6</v>
      </c>
      <c r="G53" s="301"/>
      <c r="H53" s="250"/>
      <c r="I53" s="250"/>
      <c r="J53" s="250"/>
      <c r="K53" s="250"/>
      <c r="L53" s="247"/>
      <c r="M53" s="247"/>
      <c r="N53" s="247"/>
      <c r="O53" s="247"/>
      <c r="P53" s="247"/>
      <c r="Q53" s="247"/>
    </row>
    <row r="54" spans="1:17" ht="23.5" thickBot="1" x14ac:dyDescent="1">
      <c r="A54" s="250"/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47"/>
      <c r="M54" s="247"/>
      <c r="N54" s="247"/>
      <c r="O54" s="247"/>
      <c r="P54" s="247"/>
      <c r="Q54" s="247"/>
    </row>
    <row r="55" spans="1:17" x14ac:dyDescent="0.95">
      <c r="A55" s="306" t="s">
        <v>7</v>
      </c>
      <c r="B55" s="307" t="s">
        <v>56</v>
      </c>
      <c r="C55" s="308" t="s">
        <v>8</v>
      </c>
      <c r="D55" s="309" t="s">
        <v>2</v>
      </c>
      <c r="E55" s="310" t="s">
        <v>9</v>
      </c>
      <c r="F55" s="311" t="s">
        <v>10</v>
      </c>
      <c r="G55" s="311" t="s">
        <v>51</v>
      </c>
      <c r="H55" s="312" t="s">
        <v>11</v>
      </c>
      <c r="I55" s="250"/>
      <c r="J55" s="250"/>
      <c r="K55" s="250"/>
      <c r="L55" s="247"/>
      <c r="M55" s="247"/>
      <c r="N55" s="247"/>
      <c r="O55" s="247"/>
      <c r="P55" s="247"/>
      <c r="Q55" s="247"/>
    </row>
    <row r="56" spans="1:17" ht="46" x14ac:dyDescent="0.95">
      <c r="A56" s="313"/>
      <c r="B56" s="314">
        <f>SUM(B57:B58)</f>
        <v>7</v>
      </c>
      <c r="C56" s="315" t="s">
        <v>12</v>
      </c>
      <c r="D56" s="316" t="s">
        <v>13</v>
      </c>
      <c r="E56" s="317" t="s">
        <v>14</v>
      </c>
      <c r="F56" s="318" t="s">
        <v>15</v>
      </c>
      <c r="G56" s="318" t="s">
        <v>53</v>
      </c>
      <c r="H56" s="319"/>
      <c r="I56" s="250"/>
      <c r="J56" s="250"/>
      <c r="K56" s="250"/>
      <c r="L56" s="247"/>
      <c r="M56" s="247"/>
      <c r="N56" s="247"/>
      <c r="O56" s="247"/>
      <c r="P56" s="247"/>
      <c r="Q56" s="247"/>
    </row>
    <row r="57" spans="1:17" ht="69" x14ac:dyDescent="0.95">
      <c r="A57" s="320" t="s">
        <v>142</v>
      </c>
      <c r="B57" s="321">
        <v>4</v>
      </c>
      <c r="C57" s="322">
        <v>3</v>
      </c>
      <c r="D57" s="322"/>
      <c r="E57" s="322"/>
      <c r="F57" s="322"/>
      <c r="G57" s="322"/>
      <c r="H57" s="323">
        <f>IF(COUNTBLANK(C57:G57)=4,SUM(C57:F57)*B57,"veuillez entrer une valeur")</f>
        <v>12</v>
      </c>
      <c r="I57" s="250"/>
      <c r="J57" s="247"/>
      <c r="K57" s="250"/>
      <c r="L57" s="247"/>
      <c r="M57" s="247"/>
      <c r="N57" s="247"/>
      <c r="O57" s="247"/>
      <c r="P57" s="247"/>
      <c r="Q57" s="247"/>
    </row>
    <row r="58" spans="1:17" ht="46.5" thickBot="1" x14ac:dyDescent="1">
      <c r="A58" s="324" t="s">
        <v>16</v>
      </c>
      <c r="B58" s="325">
        <v>3</v>
      </c>
      <c r="C58" s="326">
        <v>3</v>
      </c>
      <c r="D58" s="326"/>
      <c r="E58" s="326"/>
      <c r="F58" s="326"/>
      <c r="G58" s="326"/>
      <c r="H58" s="327">
        <f>IF(COUNTBLANK(C58:G58)=4,SUM(C58:F58)*B58,"veuillez entrer une valeur")</f>
        <v>9</v>
      </c>
      <c r="I58" s="250"/>
      <c r="J58" s="250"/>
      <c r="K58" s="250"/>
      <c r="L58" s="247"/>
      <c r="M58" s="247"/>
      <c r="N58" s="247"/>
      <c r="O58" s="247"/>
      <c r="P58" s="247"/>
      <c r="Q58" s="247"/>
    </row>
    <row r="59" spans="1:17" ht="23.5" thickBot="1" x14ac:dyDescent="1">
      <c r="A59" s="328" t="s">
        <v>50</v>
      </c>
      <c r="B59" s="329">
        <f>3*B56-IF(G57="x",3*B57,0)-IF(G58="x",3*B58,0)</f>
        <v>21</v>
      </c>
      <c r="C59" s="330"/>
      <c r="D59" s="330"/>
      <c r="E59" s="331"/>
      <c r="F59" s="332" t="s">
        <v>25</v>
      </c>
      <c r="G59" s="332"/>
      <c r="H59" s="333">
        <f>SUM(H57:H58)</f>
        <v>21</v>
      </c>
      <c r="I59" s="250"/>
      <c r="J59" s="250"/>
      <c r="K59" s="250"/>
      <c r="L59" s="247"/>
      <c r="M59" s="247"/>
      <c r="N59" s="247"/>
      <c r="O59" s="247"/>
      <c r="P59" s="247"/>
      <c r="Q59" s="247"/>
    </row>
    <row r="60" spans="1:17" ht="23.5" thickBot="1" x14ac:dyDescent="1">
      <c r="A60" s="250"/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47"/>
      <c r="M60" s="247"/>
      <c r="N60" s="247"/>
      <c r="O60" s="247"/>
      <c r="P60" s="247"/>
      <c r="Q60" s="247"/>
    </row>
    <row r="61" spans="1:17" ht="69" x14ac:dyDescent="0.95">
      <c r="A61" s="306" t="s">
        <v>17</v>
      </c>
      <c r="B61" s="334" t="s">
        <v>56</v>
      </c>
      <c r="C61" s="335" t="s">
        <v>8</v>
      </c>
      <c r="D61" s="336" t="s">
        <v>2</v>
      </c>
      <c r="E61" s="337" t="s">
        <v>9</v>
      </c>
      <c r="F61" s="338" t="s">
        <v>10</v>
      </c>
      <c r="G61" s="311" t="s">
        <v>51</v>
      </c>
      <c r="H61" s="312" t="s">
        <v>11</v>
      </c>
      <c r="I61" s="250"/>
      <c r="J61" s="250"/>
      <c r="K61" s="250"/>
      <c r="L61" s="247"/>
      <c r="M61" s="247"/>
      <c r="N61" s="247"/>
      <c r="O61" s="247"/>
      <c r="P61" s="247"/>
      <c r="Q61" s="247"/>
    </row>
    <row r="62" spans="1:17" ht="46" x14ac:dyDescent="0.95">
      <c r="A62" s="313"/>
      <c r="B62" s="339">
        <f>SUM(B63:B65)</f>
        <v>6</v>
      </c>
      <c r="C62" s="340" t="s">
        <v>12</v>
      </c>
      <c r="D62" s="341" t="s">
        <v>13</v>
      </c>
      <c r="E62" s="342" t="s">
        <v>14</v>
      </c>
      <c r="F62" s="343" t="s">
        <v>15</v>
      </c>
      <c r="G62" s="344" t="s">
        <v>54</v>
      </c>
      <c r="H62" s="345"/>
      <c r="I62" s="250"/>
      <c r="J62" s="250"/>
      <c r="K62" s="250"/>
      <c r="L62" s="247"/>
      <c r="M62" s="247"/>
      <c r="N62" s="247"/>
      <c r="O62" s="247"/>
      <c r="P62" s="247"/>
      <c r="Q62" s="247"/>
    </row>
    <row r="63" spans="1:17" ht="46" x14ac:dyDescent="0.95">
      <c r="A63" s="320" t="s">
        <v>18</v>
      </c>
      <c r="B63" s="321">
        <v>3</v>
      </c>
      <c r="C63" s="346"/>
      <c r="D63" s="346"/>
      <c r="E63" s="346"/>
      <c r="F63" s="346"/>
      <c r="G63" s="347" t="s">
        <v>78</v>
      </c>
      <c r="H63" s="323">
        <f>IF(COUNTBLANK(C63:G63)=4,SUM(C63:F63)*B63,"veuillez entrer une valeur")</f>
        <v>0</v>
      </c>
      <c r="I63" s="250"/>
      <c r="J63" s="250"/>
      <c r="K63" s="250"/>
      <c r="L63" s="247"/>
      <c r="M63" s="247"/>
      <c r="N63" s="247"/>
      <c r="O63" s="247"/>
      <c r="P63" s="247"/>
      <c r="Q63" s="247"/>
    </row>
    <row r="64" spans="1:17" x14ac:dyDescent="0.95">
      <c r="A64" s="320" t="s">
        <v>42</v>
      </c>
      <c r="B64" s="321">
        <v>2</v>
      </c>
      <c r="C64" s="346"/>
      <c r="D64" s="346">
        <v>2</v>
      </c>
      <c r="E64" s="346"/>
      <c r="F64" s="346"/>
      <c r="G64" s="322"/>
      <c r="H64" s="323">
        <f>IF(COUNTBLANK(C64:G64)=4,SUM(C64:F64)*B64,"veuillez entrer une valeur")</f>
        <v>4</v>
      </c>
      <c r="I64" s="250"/>
      <c r="J64" s="250"/>
      <c r="K64" s="250"/>
      <c r="L64" s="247"/>
      <c r="M64" s="247"/>
      <c r="N64" s="247"/>
      <c r="O64" s="247"/>
      <c r="P64" s="247"/>
      <c r="Q64" s="247"/>
    </row>
    <row r="65" spans="1:17" ht="46.5" thickBot="1" x14ac:dyDescent="1">
      <c r="A65" s="320" t="s">
        <v>19</v>
      </c>
      <c r="B65" s="321">
        <v>1</v>
      </c>
      <c r="C65" s="348"/>
      <c r="D65" s="348"/>
      <c r="E65" s="348"/>
      <c r="F65" s="348"/>
      <c r="G65" s="349" t="s">
        <v>78</v>
      </c>
      <c r="H65" s="327">
        <f>IF(COUNTBLANK(C65:G65)=4,SUM(C65:F65)*B65,"veuillez entrer une valeur")</f>
        <v>0</v>
      </c>
      <c r="I65" s="250"/>
      <c r="J65" s="250"/>
      <c r="K65" s="250"/>
      <c r="L65" s="247"/>
      <c r="M65" s="247"/>
      <c r="N65" s="247"/>
      <c r="O65" s="247"/>
      <c r="P65" s="247"/>
      <c r="Q65" s="247"/>
    </row>
    <row r="66" spans="1:17" ht="23.5" thickBot="1" x14ac:dyDescent="1">
      <c r="A66" s="328" t="s">
        <v>50</v>
      </c>
      <c r="B66" s="329">
        <f>3*B62-IF(G63="x",3*B63,0)-IF(G64="x",3*B64,0)-IF(G65="x",3*B65,0)</f>
        <v>6</v>
      </c>
      <c r="C66" s="330"/>
      <c r="D66" s="330"/>
      <c r="E66" s="350"/>
      <c r="F66" s="351" t="s">
        <v>25</v>
      </c>
      <c r="G66" s="332"/>
      <c r="H66" s="333">
        <f>SUM(H63:H65)</f>
        <v>4</v>
      </c>
      <c r="I66" s="250"/>
      <c r="J66" s="250"/>
      <c r="K66" s="250"/>
      <c r="L66" s="247"/>
      <c r="M66" s="247"/>
      <c r="N66" s="247"/>
      <c r="O66" s="247"/>
      <c r="P66" s="247"/>
      <c r="Q66" s="247"/>
    </row>
    <row r="67" spans="1:17" ht="23.5" thickBot="1" x14ac:dyDescent="1">
      <c r="A67" s="250"/>
      <c r="B67" s="250"/>
      <c r="C67" s="250"/>
      <c r="D67" s="250"/>
      <c r="E67" s="250"/>
      <c r="F67" s="250"/>
      <c r="G67" s="250"/>
      <c r="H67" s="250"/>
      <c r="I67" s="250"/>
      <c r="J67" s="250"/>
      <c r="K67" s="250"/>
      <c r="L67" s="247"/>
      <c r="M67" s="247"/>
      <c r="N67" s="247"/>
      <c r="O67" s="247"/>
      <c r="P67" s="247"/>
      <c r="Q67" s="247"/>
    </row>
    <row r="68" spans="1:17" x14ac:dyDescent="0.95">
      <c r="A68" s="306" t="s">
        <v>20</v>
      </c>
      <c r="B68" s="334" t="s">
        <v>56</v>
      </c>
      <c r="C68" s="335" t="s">
        <v>8</v>
      </c>
      <c r="D68" s="336" t="s">
        <v>2</v>
      </c>
      <c r="E68" s="337" t="s">
        <v>9</v>
      </c>
      <c r="F68" s="352" t="s">
        <v>10</v>
      </c>
      <c r="G68" s="311" t="s">
        <v>51</v>
      </c>
      <c r="H68" s="312" t="s">
        <v>11</v>
      </c>
      <c r="I68" s="250"/>
      <c r="J68" s="250"/>
      <c r="K68" s="250"/>
      <c r="L68" s="247"/>
      <c r="M68" s="247"/>
      <c r="N68" s="247"/>
      <c r="O68" s="247"/>
      <c r="P68" s="247"/>
      <c r="Q68" s="247"/>
    </row>
    <row r="69" spans="1:17" ht="46" x14ac:dyDescent="0.95">
      <c r="A69" s="313"/>
      <c r="B69" s="339">
        <f>SUM(B70:B72)</f>
        <v>4</v>
      </c>
      <c r="C69" s="340" t="s">
        <v>12</v>
      </c>
      <c r="D69" s="341" t="s">
        <v>13</v>
      </c>
      <c r="E69" s="342" t="s">
        <v>14</v>
      </c>
      <c r="F69" s="353" t="s">
        <v>15</v>
      </c>
      <c r="G69" s="344" t="s">
        <v>55</v>
      </c>
      <c r="H69" s="345"/>
      <c r="I69" s="250"/>
      <c r="J69" s="250"/>
      <c r="K69" s="250"/>
      <c r="L69" s="247"/>
      <c r="M69" s="247"/>
      <c r="N69" s="247"/>
      <c r="O69" s="247"/>
      <c r="P69" s="247"/>
      <c r="Q69" s="247"/>
    </row>
    <row r="70" spans="1:17" ht="92" x14ac:dyDescent="0.95">
      <c r="A70" s="320" t="s">
        <v>143</v>
      </c>
      <c r="B70" s="321">
        <v>2</v>
      </c>
      <c r="C70" s="346"/>
      <c r="D70" s="346">
        <v>2</v>
      </c>
      <c r="E70" s="346"/>
      <c r="F70" s="346"/>
      <c r="G70" s="347"/>
      <c r="H70" s="323">
        <f>IF(COUNTBLANK(C70:G70)=4,SUM(C70:F70)*B70,"veuillez entrer une valeur")</f>
        <v>4</v>
      </c>
      <c r="I70" s="250"/>
      <c r="J70" s="250"/>
      <c r="K70" s="250"/>
      <c r="L70" s="247"/>
      <c r="M70" s="247"/>
      <c r="N70" s="247"/>
      <c r="O70" s="247"/>
      <c r="P70" s="247"/>
      <c r="Q70" s="247"/>
    </row>
    <row r="71" spans="1:17" ht="138" x14ac:dyDescent="0.95">
      <c r="A71" s="320" t="s">
        <v>144</v>
      </c>
      <c r="B71" s="321">
        <v>1</v>
      </c>
      <c r="C71" s="346">
        <v>1</v>
      </c>
      <c r="D71" s="346"/>
      <c r="E71" s="346"/>
      <c r="F71" s="346"/>
      <c r="G71" s="322"/>
      <c r="H71" s="323">
        <f>IF(COUNTBLANK(C71:G71)=4,SUM(C71:F71)*B71,"veuillez entrer une valeur")</f>
        <v>1</v>
      </c>
      <c r="I71" s="250"/>
      <c r="J71" s="250"/>
      <c r="K71" s="250"/>
      <c r="L71" s="247"/>
      <c r="M71" s="247"/>
      <c r="N71" s="247"/>
      <c r="O71" s="247"/>
      <c r="P71" s="247"/>
      <c r="Q71" s="247"/>
    </row>
    <row r="72" spans="1:17" ht="138.5" thickBot="1" x14ac:dyDescent="1">
      <c r="A72" s="320" t="s">
        <v>145</v>
      </c>
      <c r="B72" s="321">
        <v>1</v>
      </c>
      <c r="C72" s="348"/>
      <c r="D72" s="348">
        <v>2</v>
      </c>
      <c r="E72" s="348"/>
      <c r="F72" s="348"/>
      <c r="G72" s="349"/>
      <c r="H72" s="327">
        <f>IF(COUNTBLANK(C72:G72)=4,SUM(C72:F72)*B72,"veuillez entrer une valeur")</f>
        <v>2</v>
      </c>
      <c r="I72" s="250"/>
      <c r="J72" s="250"/>
      <c r="K72" s="250"/>
      <c r="L72" s="247"/>
      <c r="M72" s="247"/>
      <c r="N72" s="247"/>
      <c r="O72" s="247"/>
      <c r="P72" s="247"/>
      <c r="Q72" s="247"/>
    </row>
    <row r="73" spans="1:17" ht="23.5" thickBot="1" x14ac:dyDescent="1">
      <c r="A73" s="328" t="s">
        <v>50</v>
      </c>
      <c r="B73" s="329">
        <f>3*B69-IF(G70="x",3*B70,0)-IF(G71="x",3*B71,0)-IF(G72="x",3*B72,0)</f>
        <v>12</v>
      </c>
      <c r="C73" s="330"/>
      <c r="D73" s="330"/>
      <c r="E73" s="350"/>
      <c r="F73" s="351" t="s">
        <v>25</v>
      </c>
      <c r="G73" s="332"/>
      <c r="H73" s="333">
        <f>SUM(H70:H72)</f>
        <v>7</v>
      </c>
      <c r="I73" s="250"/>
      <c r="J73" s="250"/>
      <c r="K73" s="250"/>
      <c r="L73" s="247"/>
      <c r="M73" s="247"/>
      <c r="N73" s="247"/>
      <c r="O73" s="247"/>
      <c r="P73" s="247"/>
      <c r="Q73" s="247"/>
    </row>
    <row r="74" spans="1:17" ht="23.5" thickBot="1" x14ac:dyDescent="1">
      <c r="A74" s="250"/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47"/>
      <c r="M74" s="247"/>
      <c r="N74" s="247"/>
      <c r="O74" s="247"/>
      <c r="P74" s="247"/>
      <c r="Q74" s="247"/>
    </row>
    <row r="75" spans="1:17" ht="46" x14ac:dyDescent="0.95">
      <c r="A75" s="354" t="s">
        <v>52</v>
      </c>
      <c r="B75" s="355">
        <f>SUM(B59+B66+B73)</f>
        <v>39</v>
      </c>
      <c r="C75" s="356">
        <f>SUM(H73+H66+H59)</f>
        <v>32</v>
      </c>
      <c r="D75" s="250"/>
      <c r="E75" s="250"/>
      <c r="F75" s="250"/>
      <c r="G75" s="250"/>
      <c r="H75" s="250"/>
      <c r="I75" s="250"/>
      <c r="J75" s="250"/>
      <c r="K75" s="250"/>
      <c r="L75" s="247"/>
      <c r="M75" s="247"/>
      <c r="N75" s="247"/>
      <c r="O75" s="247"/>
      <c r="P75" s="247"/>
      <c r="Q75" s="247"/>
    </row>
    <row r="76" spans="1:17" ht="23.5" thickBot="1" x14ac:dyDescent="1">
      <c r="A76" s="709" t="s">
        <v>60</v>
      </c>
      <c r="B76" s="710"/>
      <c r="C76" s="357">
        <f>(C75/B75)*20</f>
        <v>16.410256410256409</v>
      </c>
      <c r="D76" s="250"/>
      <c r="E76" s="250"/>
      <c r="F76" s="250"/>
      <c r="G76" s="250"/>
      <c r="H76" s="250"/>
      <c r="I76" s="250"/>
      <c r="J76" s="250"/>
      <c r="K76" s="250"/>
      <c r="L76" s="247"/>
      <c r="M76" s="247"/>
      <c r="N76" s="247"/>
      <c r="O76" s="247"/>
      <c r="P76" s="247"/>
      <c r="Q76" s="247"/>
    </row>
    <row r="77" spans="1:17" x14ac:dyDescent="0.95">
      <c r="A77" s="247"/>
      <c r="B77" s="301"/>
      <c r="C77" s="250"/>
      <c r="D77" s="250"/>
      <c r="E77" s="250"/>
      <c r="F77" s="250"/>
      <c r="G77" s="250"/>
      <c r="H77" s="250"/>
      <c r="I77" s="250"/>
      <c r="J77" s="250"/>
      <c r="K77" s="250"/>
      <c r="L77" s="247"/>
      <c r="M77" s="247"/>
      <c r="N77" s="247"/>
      <c r="O77" s="247"/>
      <c r="P77" s="247"/>
      <c r="Q77" s="247"/>
    </row>
    <row r="78" spans="1:17" x14ac:dyDescent="0.95">
      <c r="A78" s="247"/>
      <c r="B78" s="247"/>
      <c r="C78" s="247"/>
      <c r="D78" s="247"/>
      <c r="E78" s="247"/>
      <c r="F78" s="247"/>
      <c r="G78" s="247"/>
      <c r="H78" s="247"/>
      <c r="I78" s="247"/>
      <c r="J78" s="247"/>
      <c r="K78" s="247"/>
      <c r="L78" s="247"/>
      <c r="M78" s="247"/>
      <c r="N78" s="247"/>
      <c r="O78" s="247"/>
      <c r="P78" s="247"/>
      <c r="Q78" s="247"/>
    </row>
    <row r="79" spans="1:17" x14ac:dyDescent="0.95">
      <c r="A79" s="246" t="s">
        <v>63</v>
      </c>
      <c r="B79" s="250"/>
      <c r="C79" s="250"/>
      <c r="D79" s="250"/>
      <c r="E79" s="250"/>
      <c r="F79" s="250"/>
      <c r="G79" s="250"/>
      <c r="H79" s="250"/>
      <c r="I79" s="250"/>
      <c r="J79" s="250"/>
      <c r="K79" s="250"/>
      <c r="L79" s="247"/>
      <c r="M79" s="247"/>
      <c r="N79" s="247"/>
      <c r="O79" s="247"/>
      <c r="P79" s="247"/>
      <c r="Q79" s="247"/>
    </row>
    <row r="80" spans="1:17" ht="23.5" thickBot="1" x14ac:dyDescent="1">
      <c r="A80" s="250"/>
      <c r="B80" s="250"/>
      <c r="C80" s="250"/>
      <c r="D80" s="250"/>
      <c r="E80" s="250"/>
      <c r="F80" s="250"/>
      <c r="G80" s="250"/>
      <c r="H80" s="250"/>
      <c r="I80" s="250"/>
      <c r="J80" s="250"/>
      <c r="K80" s="250"/>
      <c r="L80" s="247"/>
      <c r="M80" s="247"/>
      <c r="N80" s="247"/>
      <c r="O80" s="247"/>
      <c r="P80" s="247"/>
      <c r="Q80" s="247"/>
    </row>
    <row r="81" spans="1:17" ht="23.5" thickBot="1" x14ac:dyDescent="1">
      <c r="A81" s="358"/>
      <c r="B81" s="711" t="s">
        <v>65</v>
      </c>
      <c r="C81" s="712"/>
      <c r="D81" s="713"/>
      <c r="E81" s="711" t="s">
        <v>67</v>
      </c>
      <c r="F81" s="712"/>
      <c r="G81" s="713"/>
      <c r="H81" s="711" t="s">
        <v>68</v>
      </c>
      <c r="I81" s="712"/>
      <c r="J81" s="713"/>
      <c r="K81" s="711" t="s">
        <v>69</v>
      </c>
      <c r="L81" s="712"/>
      <c r="M81" s="713"/>
      <c r="N81" s="711" t="s">
        <v>70</v>
      </c>
      <c r="O81" s="712"/>
      <c r="P81" s="713"/>
      <c r="Q81" s="247"/>
    </row>
    <row r="82" spans="1:17" x14ac:dyDescent="0.95">
      <c r="A82" s="359" t="s">
        <v>64</v>
      </c>
      <c r="B82" s="725">
        <v>44407</v>
      </c>
      <c r="C82" s="692"/>
      <c r="D82" s="693"/>
      <c r="E82" s="717">
        <f>DATE(YEAR(B83)+1,MONTH(B83),DAY(B83))</f>
        <v>44772</v>
      </c>
      <c r="F82" s="718"/>
      <c r="G82" s="690"/>
      <c r="H82" s="717">
        <f>DATE(YEAR(B83)+2,MONTH(B83),DAY(B83))</f>
        <v>45137</v>
      </c>
      <c r="I82" s="718"/>
      <c r="J82" s="690"/>
      <c r="K82" s="717">
        <f>DATE(YEAR(B83)+3,MONTH(B83),DAY(B83))</f>
        <v>45503</v>
      </c>
      <c r="L82" s="718"/>
      <c r="M82" s="690"/>
      <c r="N82" s="717">
        <f>DATE(YEAR(B83)+4,MONTH(B83),DAY(B83))</f>
        <v>45868</v>
      </c>
      <c r="O82" s="718"/>
      <c r="P82" s="690"/>
      <c r="Q82" s="247"/>
    </row>
    <row r="83" spans="1:17" x14ac:dyDescent="0.95">
      <c r="A83" s="360" t="s">
        <v>26</v>
      </c>
      <c r="B83" s="725">
        <v>44407</v>
      </c>
      <c r="C83" s="692"/>
      <c r="D83" s="693"/>
      <c r="E83" s="725">
        <v>44772</v>
      </c>
      <c r="F83" s="692"/>
      <c r="G83" s="693"/>
      <c r="H83" s="725">
        <v>45149</v>
      </c>
      <c r="I83" s="692"/>
      <c r="J83" s="693"/>
      <c r="K83" s="704"/>
      <c r="L83" s="692"/>
      <c r="M83" s="693"/>
      <c r="N83" s="704"/>
      <c r="O83" s="692"/>
      <c r="P83" s="693"/>
      <c r="Q83" s="247"/>
    </row>
    <row r="84" spans="1:17" x14ac:dyDescent="0.95">
      <c r="A84" s="361" t="s">
        <v>27</v>
      </c>
      <c r="B84" s="719">
        <v>14.9</v>
      </c>
      <c r="C84" s="720"/>
      <c r="D84" s="721"/>
      <c r="E84" s="722">
        <v>15.69</v>
      </c>
      <c r="F84" s="723"/>
      <c r="G84" s="724"/>
      <c r="H84" s="704">
        <f>C76</f>
        <v>16.410256410256409</v>
      </c>
      <c r="I84" s="692"/>
      <c r="J84" s="693"/>
      <c r="K84" s="704"/>
      <c r="L84" s="692"/>
      <c r="M84" s="693"/>
      <c r="N84" s="704"/>
      <c r="O84" s="692"/>
      <c r="P84" s="693"/>
      <c r="Q84" s="247"/>
    </row>
    <row r="85" spans="1:17" ht="46" x14ac:dyDescent="0.95">
      <c r="A85" s="360" t="s">
        <v>43</v>
      </c>
      <c r="B85" s="704"/>
      <c r="C85" s="692"/>
      <c r="D85" s="693"/>
      <c r="E85" s="704"/>
      <c r="F85" s="692"/>
      <c r="G85" s="693"/>
      <c r="H85" s="726"/>
      <c r="I85" s="727"/>
      <c r="J85" s="728"/>
      <c r="K85" s="704"/>
      <c r="L85" s="692"/>
      <c r="M85" s="693"/>
      <c r="N85" s="704"/>
      <c r="O85" s="692"/>
      <c r="P85" s="693"/>
      <c r="Q85" s="247"/>
    </row>
    <row r="86" spans="1:17" x14ac:dyDescent="0.95">
      <c r="A86" s="362"/>
      <c r="B86" s="250"/>
      <c r="C86" s="250"/>
      <c r="D86" s="250"/>
      <c r="E86" s="250"/>
      <c r="F86" s="250"/>
      <c r="G86" s="250"/>
      <c r="H86" s="250"/>
      <c r="I86" s="250"/>
      <c r="J86" s="250"/>
      <c r="K86" s="250"/>
      <c r="L86" s="247"/>
      <c r="M86" s="247"/>
      <c r="N86" s="247"/>
      <c r="O86" s="247"/>
      <c r="P86" s="247"/>
      <c r="Q86" s="247"/>
    </row>
  </sheetData>
  <mergeCells count="56">
    <mergeCell ref="B13:H13"/>
    <mergeCell ref="B3:H3"/>
    <mergeCell ref="B5:D5"/>
    <mergeCell ref="F5:H5"/>
    <mergeCell ref="A8:B8"/>
    <mergeCell ref="E8:H9"/>
    <mergeCell ref="A9:B9"/>
    <mergeCell ref="A27:C27"/>
    <mergeCell ref="D27:F27"/>
    <mergeCell ref="B20:D20"/>
    <mergeCell ref="D12:E12"/>
    <mergeCell ref="G12:H12"/>
    <mergeCell ref="B14:H14"/>
    <mergeCell ref="F17:H17"/>
    <mergeCell ref="F18:H18"/>
    <mergeCell ref="B19:D19"/>
    <mergeCell ref="F19:H19"/>
    <mergeCell ref="B17:D17"/>
    <mergeCell ref="F20:H20"/>
    <mergeCell ref="A25:C25"/>
    <mergeCell ref="D25:F25"/>
    <mergeCell ref="A26:C26"/>
    <mergeCell ref="D26:F26"/>
    <mergeCell ref="A28:C28"/>
    <mergeCell ref="D28:F28"/>
    <mergeCell ref="A29:C29"/>
    <mergeCell ref="D29:F29"/>
    <mergeCell ref="A30:C30"/>
    <mergeCell ref="D30:F30"/>
    <mergeCell ref="A43:H43"/>
    <mergeCell ref="A76:B76"/>
    <mergeCell ref="B81:D81"/>
    <mergeCell ref="E81:G81"/>
    <mergeCell ref="H81:J81"/>
    <mergeCell ref="N81:P81"/>
    <mergeCell ref="B82:D82"/>
    <mergeCell ref="E82:G82"/>
    <mergeCell ref="H82:J82"/>
    <mergeCell ref="K82:M82"/>
    <mergeCell ref="N82:P82"/>
    <mergeCell ref="K81:M81"/>
    <mergeCell ref="B84:D84"/>
    <mergeCell ref="E84:G84"/>
    <mergeCell ref="H84:J84"/>
    <mergeCell ref="K84:M84"/>
    <mergeCell ref="N84:P84"/>
    <mergeCell ref="B83:D83"/>
    <mergeCell ref="E83:G83"/>
    <mergeCell ref="H83:J83"/>
    <mergeCell ref="K83:M83"/>
    <mergeCell ref="N83:P83"/>
    <mergeCell ref="B85:D85"/>
    <mergeCell ref="E85:G85"/>
    <mergeCell ref="H85:J85"/>
    <mergeCell ref="K85:M85"/>
    <mergeCell ref="N85:P85"/>
  </mergeCells>
  <conditionalFormatting sqref="B82:D83">
    <cfRule type="cellIs" dxfId="49" priority="1" operator="equal">
      <formula>"veuillez saisir ici une date"</formula>
    </cfRule>
  </conditionalFormatting>
  <conditionalFormatting sqref="H57:H58 H63:H65 H70:H72">
    <cfRule type="cellIs" dxfId="48" priority="5" operator="equal">
      <formula>"veuillez entrer une valeur"</formula>
    </cfRule>
  </conditionalFormatting>
  <dataValidations count="1">
    <dataValidation type="list" allowBlank="1" showInputMessage="1" showErrorMessage="1" sqref="B6:D6" xr:uid="{00000000-0002-0000-1A00-000000000000}">
      <formula1>"Fournisseur,Prestataire de Service"</formula1>
    </dataValidation>
  </dataValidations>
  <hyperlinks>
    <hyperlink ref="B20" r:id="rId1" xr:uid="{00000000-0004-0000-1A00-000000000000}"/>
  </hyperlinks>
  <pageMargins left="0.7" right="0.7" top="0.75" bottom="0.75" header="0.3" footer="0.3"/>
  <pageSetup paperSize="9" orientation="portrait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</sheetPr>
  <dimension ref="B2:Q87"/>
  <sheetViews>
    <sheetView topLeftCell="A74" zoomScale="60" zoomScaleNormal="60" zoomScalePageLayoutView="27" workbookViewId="0">
      <selection activeCell="H78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415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/>
      <c r="D6" s="856"/>
      <c r="E6" s="857"/>
      <c r="F6" s="129" t="s">
        <v>71</v>
      </c>
      <c r="G6" s="855">
        <v>44553</v>
      </c>
      <c r="H6" s="856"/>
      <c r="I6" s="85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 t="s">
        <v>78</v>
      </c>
      <c r="E9" s="138"/>
      <c r="F9" s="858" t="s">
        <v>383</v>
      </c>
      <c r="G9" s="823"/>
      <c r="H9" s="823"/>
      <c r="I9" s="824"/>
      <c r="J9" s="141"/>
    </row>
    <row r="10" spans="2:10" ht="28" thickBot="1" x14ac:dyDescent="0.4">
      <c r="B10" s="839" t="s">
        <v>30</v>
      </c>
      <c r="C10" s="840"/>
      <c r="D10" s="143"/>
      <c r="E10" s="138"/>
      <c r="F10" s="859"/>
      <c r="G10" s="817"/>
      <c r="H10" s="817"/>
      <c r="I10" s="81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 t="s">
        <v>404</v>
      </c>
      <c r="D13" s="136" t="s">
        <v>32</v>
      </c>
      <c r="E13" s="819" t="s">
        <v>402</v>
      </c>
      <c r="F13" s="820"/>
      <c r="G13" s="136" t="s">
        <v>33</v>
      </c>
      <c r="H13" s="819" t="s">
        <v>401</v>
      </c>
      <c r="I13" s="803"/>
      <c r="J13" s="128"/>
    </row>
    <row r="14" spans="2:10" ht="27.5" x14ac:dyDescent="0.35">
      <c r="B14" s="148" t="s">
        <v>34</v>
      </c>
      <c r="C14" s="821" t="s">
        <v>381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729" t="s">
        <v>382</v>
      </c>
      <c r="D15" s="910"/>
      <c r="E15" s="910"/>
      <c r="F15" s="910"/>
      <c r="G15" s="910"/>
      <c r="H15" s="910"/>
      <c r="I15" s="9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152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/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/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912">
        <v>221338223020</v>
      </c>
      <c r="D20" s="913"/>
      <c r="E20" s="914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915" t="s">
        <v>403</v>
      </c>
      <c r="D21" s="878"/>
      <c r="E21" s="879"/>
      <c r="F21" s="159" t="s">
        <v>40</v>
      </c>
      <c r="G21" s="816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>
        <v>3</v>
      </c>
      <c r="E58" s="205"/>
      <c r="F58" s="205"/>
      <c r="G58" s="205"/>
      <c r="H58" s="205"/>
      <c r="I58" s="206">
        <f>IF(COUNTBLANK(D58:H58)=4,SUM(D58:G58)*C58,"veuillez entrer une valeur")</f>
        <v>12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/>
      <c r="E59" s="209">
        <v>2</v>
      </c>
      <c r="F59" s="209"/>
      <c r="G59" s="209"/>
      <c r="H59" s="209"/>
      <c r="I59" s="210">
        <f>IF(COUNTBLANK(D59:H59)=4,SUM(D59:G59)*C59,"veuillez entrer une valeur")</f>
        <v>6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18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/>
      <c r="E64" s="229">
        <v>2</v>
      </c>
      <c r="F64" s="229"/>
      <c r="G64" s="229"/>
      <c r="H64" s="230"/>
      <c r="I64" s="206">
        <f>IF(COUNTBLANK(D64:H64)=4,SUM(D64:G64)*C64,"veuillez entrer une valeur")</f>
        <v>6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>
        <v>3</v>
      </c>
      <c r="E65" s="229"/>
      <c r="F65" s="229"/>
      <c r="G65" s="229"/>
      <c r="H65" s="205"/>
      <c r="I65" s="206">
        <f>IF(COUNTBLANK(D65:H65)=4,SUM(D65:G65)*C65,"veuillez entrer une valeur")</f>
        <v>6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>
        <v>3</v>
      </c>
      <c r="E66" s="231"/>
      <c r="F66" s="231"/>
      <c r="G66" s="231"/>
      <c r="H66" s="232"/>
      <c r="I66" s="210">
        <f>IF(COUNTBLANK(D66:H66)=4,SUM(D66:G66)*C66,"veuillez entrer une valeur")</f>
        <v>3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15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>
        <v>3</v>
      </c>
      <c r="E71" s="229"/>
      <c r="F71" s="229"/>
      <c r="G71" s="229"/>
      <c r="H71" s="230"/>
      <c r="I71" s="206">
        <f>IF(COUNTBLANK(D71:H71)=4,SUM(D71:G71)*C71,"veuillez entrer une valeur")</f>
        <v>6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>
        <v>3</v>
      </c>
      <c r="E72" s="229"/>
      <c r="F72" s="229"/>
      <c r="G72" s="229"/>
      <c r="H72" s="205"/>
      <c r="I72" s="206">
        <f>IF(COUNTBLANK(D72:H72)=4,SUM(D72:G72)*C72,"veuillez entrer une valeur")</f>
        <v>3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>
        <v>3</v>
      </c>
      <c r="E73" s="231"/>
      <c r="F73" s="231"/>
      <c r="G73" s="231"/>
      <c r="H73" s="232"/>
      <c r="I73" s="210">
        <f>IF(COUNTBLANK(D73:H73)=4,SUM(D73:G73)*C73,"veuillez entrer une valeur")</f>
        <v>3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12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45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17.647058823529413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17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17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</row>
    <row r="83" spans="2:17" ht="43.15" customHeight="1" x14ac:dyDescent="0.35">
      <c r="B83" s="242" t="s">
        <v>64</v>
      </c>
      <c r="C83" s="798" t="s">
        <v>222</v>
      </c>
      <c r="D83" s="799"/>
      <c r="E83" s="800"/>
      <c r="F83" s="801">
        <f>DATE(YEAR(C84)+1,MONTH(C84),DAY(C84))</f>
        <v>45132</v>
      </c>
      <c r="G83" s="802"/>
      <c r="H83" s="803"/>
      <c r="I83" s="801">
        <f>DATE(YEAR(C84)+2,MONTH(C84),DAY(C84))</f>
        <v>45498</v>
      </c>
      <c r="J83" s="802"/>
      <c r="K83" s="803"/>
      <c r="L83" s="801">
        <f>DATE(YEAR(C84)+3,MONTH(C84),DAY(C84))</f>
        <v>45863</v>
      </c>
      <c r="M83" s="802"/>
      <c r="N83" s="803"/>
      <c r="O83" s="801">
        <f>DATE(YEAR(C84)+4,MONTH(C84),DAY(C84))</f>
        <v>46228</v>
      </c>
      <c r="P83" s="802"/>
      <c r="Q83" s="803"/>
    </row>
    <row r="84" spans="2:17" ht="27.5" x14ac:dyDescent="0.35">
      <c r="B84" s="243" t="s">
        <v>26</v>
      </c>
      <c r="C84" s="788">
        <v>44767</v>
      </c>
      <c r="D84" s="786"/>
      <c r="E84" s="787"/>
      <c r="F84" s="788">
        <v>45149</v>
      </c>
      <c r="G84" s="786"/>
      <c r="H84" s="787"/>
      <c r="I84" s="785"/>
      <c r="J84" s="786"/>
      <c r="K84" s="787"/>
      <c r="L84" s="785"/>
      <c r="M84" s="786"/>
      <c r="N84" s="787"/>
      <c r="O84" s="785"/>
      <c r="P84" s="786"/>
      <c r="Q84" s="787"/>
    </row>
    <row r="85" spans="2:17" ht="27.5" x14ac:dyDescent="0.35">
      <c r="B85" s="244" t="s">
        <v>27</v>
      </c>
      <c r="C85" s="872"/>
      <c r="D85" s="873"/>
      <c r="E85" s="874"/>
      <c r="F85" s="792">
        <f>D77</f>
        <v>17.647058823529413</v>
      </c>
      <c r="G85" s="793"/>
      <c r="H85" s="794"/>
      <c r="I85" s="785"/>
      <c r="J85" s="786"/>
      <c r="K85" s="787"/>
      <c r="L85" s="785"/>
      <c r="M85" s="786"/>
      <c r="N85" s="787"/>
      <c r="O85" s="785"/>
      <c r="P85" s="786"/>
      <c r="Q85" s="787"/>
    </row>
    <row r="86" spans="2:17" ht="78" customHeight="1" x14ac:dyDescent="0.35">
      <c r="B86" s="243" t="s">
        <v>43</v>
      </c>
      <c r="C86" s="785" t="s">
        <v>384</v>
      </c>
      <c r="D86" s="786"/>
      <c r="E86" s="787"/>
      <c r="F86" s="785"/>
      <c r="G86" s="786"/>
      <c r="H86" s="787"/>
      <c r="I86" s="785"/>
      <c r="J86" s="786"/>
      <c r="K86" s="787"/>
      <c r="L86" s="785"/>
      <c r="M86" s="786"/>
      <c r="N86" s="787"/>
      <c r="O86" s="785"/>
      <c r="P86" s="786"/>
      <c r="Q86" s="787"/>
    </row>
    <row r="87" spans="2:17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C84:E84">
    <cfRule type="cellIs" dxfId="47" priority="1" operator="equal">
      <formula>"veuillez saisir ici une date"</formula>
    </cfRule>
  </conditionalFormatting>
  <conditionalFormatting sqref="I58:I59 I64:I66 I71:I73">
    <cfRule type="cellIs" dxfId="46" priority="3" operator="equal">
      <formula>"veuillez entrer une valeur"</formula>
    </cfRule>
  </conditionalFormatting>
  <dataValidations count="1">
    <dataValidation type="list" allowBlank="1" showInputMessage="1" showErrorMessage="1" sqref="C7:E7" xr:uid="{00000000-0002-0000-1B00-000000000000}">
      <formula1>"Fournisseur,Prestataire de Service"</formula1>
    </dataValidation>
  </dataValidations>
  <hyperlinks>
    <hyperlink ref="C15" r:id="rId1" xr:uid="{00000000-0004-0000-1B00-000000000000}"/>
    <hyperlink ref="C21" r:id="rId2" xr:uid="{00000000-0004-0000-1B00-000001000000}"/>
  </hyperlinks>
  <pageMargins left="0.7" right="0.7" top="0.75" bottom="0.75" header="0.3" footer="0.3"/>
  <pageSetup paperSize="9" scale="5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20C95-6722-4695-87D3-A0192F09A3F2}">
  <sheetPr>
    <tabColor rgb="FF00B050"/>
  </sheetPr>
  <dimension ref="B2:T87"/>
  <sheetViews>
    <sheetView topLeftCell="B74" zoomScale="60" zoomScaleNormal="60" zoomScalePageLayoutView="27" workbookViewId="0">
      <selection activeCell="C83" sqref="C83:E83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363" t="s">
        <v>37</v>
      </c>
    </row>
    <row r="3" spans="2:10" ht="22" thickBot="1" x14ac:dyDescent="0.4">
      <c r="B3" s="126"/>
    </row>
    <row r="4" spans="2:10" ht="31.9" customHeight="1" thickBot="1" x14ac:dyDescent="0.4">
      <c r="B4" s="364" t="s">
        <v>1</v>
      </c>
      <c r="C4" s="658" t="s">
        <v>421</v>
      </c>
      <c r="D4" s="659"/>
      <c r="E4" s="659"/>
      <c r="F4" s="659"/>
      <c r="G4" s="659"/>
      <c r="H4" s="659"/>
      <c r="I4" s="660"/>
      <c r="J4" s="141"/>
    </row>
    <row r="5" spans="2:10" ht="22" thickBot="1" x14ac:dyDescent="0.4"/>
    <row r="6" spans="2:10" ht="52.15" customHeight="1" thickBot="1" x14ac:dyDescent="0.4">
      <c r="B6" s="364" t="s">
        <v>66</v>
      </c>
      <c r="C6" s="661"/>
      <c r="D6" s="662"/>
      <c r="E6" s="663"/>
      <c r="F6" s="365" t="s">
        <v>71</v>
      </c>
      <c r="G6" s="661" t="s">
        <v>146</v>
      </c>
      <c r="H6" s="659"/>
      <c r="I6" s="660"/>
    </row>
    <row r="7" spans="2:10" ht="22" thickBot="1" x14ac:dyDescent="0.4"/>
    <row r="8" spans="2:10" ht="28.15" customHeight="1" thickBot="1" x14ac:dyDescent="0.4">
      <c r="B8" s="366" t="s">
        <v>28</v>
      </c>
      <c r="C8" s="367"/>
      <c r="D8" s="368"/>
      <c r="F8" s="366" t="s">
        <v>0</v>
      </c>
      <c r="G8" s="367"/>
      <c r="H8" s="367"/>
      <c r="I8" s="368"/>
      <c r="J8" s="369"/>
    </row>
    <row r="9" spans="2:10" x14ac:dyDescent="0.35">
      <c r="B9" s="664" t="s">
        <v>29</v>
      </c>
      <c r="C9" s="665"/>
      <c r="D9" s="372" t="s">
        <v>73</v>
      </c>
      <c r="E9" s="373"/>
      <c r="F9" s="666" t="s">
        <v>124</v>
      </c>
      <c r="G9" s="656"/>
      <c r="H9" s="656"/>
      <c r="I9" s="657"/>
      <c r="J9" s="141"/>
    </row>
    <row r="10" spans="2:10" ht="22" thickBot="1" x14ac:dyDescent="0.4">
      <c r="B10" s="668" t="s">
        <v>30</v>
      </c>
      <c r="C10" s="669"/>
      <c r="D10" s="377"/>
      <c r="E10" s="373"/>
      <c r="F10" s="667"/>
      <c r="G10" s="649"/>
      <c r="H10" s="649"/>
      <c r="I10" s="650"/>
      <c r="J10" s="141"/>
    </row>
    <row r="11" spans="2:10" ht="22" thickBot="1" x14ac:dyDescent="0.4"/>
    <row r="12" spans="2:10" ht="24.65" customHeight="1" thickBot="1" x14ac:dyDescent="0.4">
      <c r="B12" s="366" t="s">
        <v>44</v>
      </c>
      <c r="C12" s="367"/>
      <c r="D12" s="367"/>
      <c r="E12" s="367"/>
      <c r="F12" s="367"/>
      <c r="G12" s="367"/>
      <c r="H12" s="367"/>
      <c r="I12" s="368"/>
      <c r="J12" s="369"/>
    </row>
    <row r="13" spans="2:10" x14ac:dyDescent="0.35">
      <c r="B13" s="370" t="s">
        <v>31</v>
      </c>
      <c r="C13" s="381"/>
      <c r="D13" s="371" t="s">
        <v>32</v>
      </c>
      <c r="E13" s="651"/>
      <c r="F13" s="652"/>
      <c r="G13" s="371" t="s">
        <v>33</v>
      </c>
      <c r="H13" s="651"/>
      <c r="I13" s="635"/>
      <c r="J13" s="141"/>
    </row>
    <row r="14" spans="2:10" x14ac:dyDescent="0.35">
      <c r="B14" s="382" t="s">
        <v>34</v>
      </c>
      <c r="C14" s="653" t="s">
        <v>422</v>
      </c>
      <c r="D14" s="615"/>
      <c r="E14" s="615"/>
      <c r="F14" s="615"/>
      <c r="G14" s="615"/>
      <c r="H14" s="615"/>
      <c r="I14" s="616"/>
      <c r="J14" s="141"/>
    </row>
    <row r="15" spans="2:10" ht="22" thickBot="1" x14ac:dyDescent="0.4">
      <c r="B15" s="376" t="s">
        <v>35</v>
      </c>
      <c r="C15" s="729"/>
      <c r="D15" s="642"/>
      <c r="E15" s="642"/>
      <c r="F15" s="642"/>
      <c r="G15" s="642"/>
      <c r="H15" s="642"/>
      <c r="I15" s="643"/>
      <c r="J15" s="141"/>
    </row>
    <row r="16" spans="2:10" ht="22" thickBot="1" x14ac:dyDescent="0.4">
      <c r="B16" s="126"/>
    </row>
    <row r="17" spans="2:12" ht="24" customHeight="1" thickBot="1" x14ac:dyDescent="0.4">
      <c r="B17" s="383" t="s">
        <v>89</v>
      </c>
      <c r="C17" s="384"/>
      <c r="D17" s="384"/>
      <c r="E17" s="152"/>
      <c r="F17" s="366" t="s">
        <v>36</v>
      </c>
      <c r="G17" s="367"/>
      <c r="H17" s="367"/>
      <c r="I17" s="368"/>
      <c r="J17" s="369"/>
    </row>
    <row r="18" spans="2:12" x14ac:dyDescent="0.35">
      <c r="B18" s="385" t="s">
        <v>38</v>
      </c>
      <c r="C18" s="655" t="s">
        <v>423</v>
      </c>
      <c r="D18" s="656"/>
      <c r="E18" s="657"/>
      <c r="F18" s="386" t="s">
        <v>38</v>
      </c>
      <c r="G18" s="655"/>
      <c r="H18" s="656"/>
      <c r="I18" s="657"/>
    </row>
    <row r="19" spans="2:12" x14ac:dyDescent="0.35">
      <c r="B19" s="387" t="s">
        <v>41</v>
      </c>
      <c r="C19" s="644"/>
      <c r="D19" s="645"/>
      <c r="E19" s="646"/>
      <c r="F19" s="386" t="s">
        <v>41</v>
      </c>
      <c r="G19" s="644"/>
      <c r="H19" s="645"/>
      <c r="I19" s="646"/>
    </row>
    <row r="20" spans="2:12" x14ac:dyDescent="0.35">
      <c r="B20" s="387" t="s">
        <v>39</v>
      </c>
      <c r="C20" s="647">
        <v>775518585</v>
      </c>
      <c r="D20" s="645"/>
      <c r="E20" s="646"/>
      <c r="F20" s="386" t="s">
        <v>39</v>
      </c>
      <c r="G20" s="644"/>
      <c r="H20" s="645"/>
      <c r="I20" s="646"/>
    </row>
    <row r="21" spans="2:12" ht="22" thickBot="1" x14ac:dyDescent="0.4">
      <c r="B21" s="390" t="s">
        <v>40</v>
      </c>
      <c r="C21" s="648"/>
      <c r="D21" s="649"/>
      <c r="E21" s="650"/>
      <c r="F21" s="391" t="s">
        <v>40</v>
      </c>
      <c r="G21" s="730"/>
      <c r="H21" s="649"/>
      <c r="I21" s="650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x14ac:dyDescent="0.35">
      <c r="B23" s="363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x14ac:dyDescent="0.35">
      <c r="B25" s="392" t="s">
        <v>48</v>
      </c>
      <c r="C25" s="393"/>
      <c r="D25" s="394"/>
      <c r="E25" s="395" t="s">
        <v>47</v>
      </c>
      <c r="F25" s="393"/>
      <c r="G25" s="394"/>
    </row>
    <row r="26" spans="2:12" x14ac:dyDescent="0.35">
      <c r="B26" s="614"/>
      <c r="C26" s="615"/>
      <c r="D26" s="616"/>
      <c r="E26" s="614"/>
      <c r="F26" s="615"/>
      <c r="G26" s="616"/>
    </row>
    <row r="27" spans="2:12" x14ac:dyDescent="0.35">
      <c r="B27" s="614"/>
      <c r="C27" s="615"/>
      <c r="D27" s="616"/>
      <c r="E27" s="614"/>
      <c r="F27" s="615"/>
      <c r="G27" s="616"/>
      <c r="I27" s="396"/>
    </row>
    <row r="28" spans="2:12" x14ac:dyDescent="0.35">
      <c r="B28" s="614"/>
      <c r="C28" s="615"/>
      <c r="D28" s="616"/>
      <c r="E28" s="614"/>
      <c r="F28" s="615"/>
      <c r="G28" s="616"/>
    </row>
    <row r="29" spans="2:12" x14ac:dyDescent="0.35">
      <c r="B29" s="614"/>
      <c r="C29" s="615"/>
      <c r="D29" s="616"/>
      <c r="E29" s="614"/>
      <c r="F29" s="615"/>
      <c r="G29" s="616"/>
    </row>
    <row r="30" spans="2:12" x14ac:dyDescent="0.35">
      <c r="B30" s="614"/>
      <c r="C30" s="615"/>
      <c r="D30" s="616"/>
      <c r="E30" s="614"/>
      <c r="F30" s="615"/>
      <c r="G30" s="616"/>
    </row>
    <row r="31" spans="2:12" ht="22" thickBot="1" x14ac:dyDescent="0.4">
      <c r="B31" s="641"/>
      <c r="C31" s="642"/>
      <c r="D31" s="643"/>
      <c r="E31" s="641"/>
      <c r="F31" s="642"/>
      <c r="G31" s="643"/>
    </row>
    <row r="32" spans="2:12" ht="22" thickBot="1" x14ac:dyDescent="0.4"/>
    <row r="33" spans="2:12" ht="22" thickBot="1" x14ac:dyDescent="0.4">
      <c r="B33" s="366" t="s">
        <v>49</v>
      </c>
      <c r="C33" s="397"/>
      <c r="D33" s="397"/>
      <c r="E33" s="397"/>
      <c r="F33" s="397"/>
      <c r="G33" s="398"/>
    </row>
    <row r="34" spans="2:12" x14ac:dyDescent="0.35">
      <c r="B34" s="399"/>
      <c r="C34" s="374"/>
      <c r="D34" s="374"/>
      <c r="E34" s="374"/>
      <c r="F34" s="374"/>
      <c r="G34" s="375"/>
    </row>
    <row r="35" spans="2:12" x14ac:dyDescent="0.35">
      <c r="B35" s="400"/>
      <c r="C35" s="388"/>
      <c r="D35" s="388"/>
      <c r="E35" s="388"/>
      <c r="F35" s="388"/>
      <c r="G35" s="389"/>
    </row>
    <row r="36" spans="2:12" x14ac:dyDescent="0.35">
      <c r="B36" s="400"/>
      <c r="C36" s="388"/>
      <c r="D36" s="388"/>
      <c r="E36" s="388"/>
      <c r="F36" s="388"/>
      <c r="G36" s="389"/>
    </row>
    <row r="37" spans="2:12" x14ac:dyDescent="0.35">
      <c r="B37" s="400"/>
      <c r="C37" s="388"/>
      <c r="D37" s="388"/>
      <c r="E37" s="388"/>
      <c r="F37" s="388"/>
      <c r="G37" s="389"/>
    </row>
    <row r="38" spans="2:12" ht="22" thickBot="1" x14ac:dyDescent="0.4">
      <c r="B38" s="378"/>
      <c r="C38" s="379"/>
      <c r="D38" s="379"/>
      <c r="E38" s="379"/>
      <c r="F38" s="379"/>
      <c r="G38" s="380"/>
    </row>
    <row r="40" spans="2:12" ht="21" customHeight="1" x14ac:dyDescent="0.35">
      <c r="B40" s="363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401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x14ac:dyDescent="0.35">
      <c r="B42" s="401" t="s">
        <v>57</v>
      </c>
      <c r="C42" s="141"/>
      <c r="D42" s="141"/>
      <c r="E42" s="141"/>
      <c r="F42" s="141"/>
      <c r="G42" s="141"/>
      <c r="H42" s="141"/>
      <c r="I42" s="141"/>
      <c r="J42" s="141"/>
      <c r="K42" s="141"/>
      <c r="L42" s="141"/>
    </row>
    <row r="43" spans="2:12" ht="22" thickBot="1" x14ac:dyDescent="0.4">
      <c r="C43" s="141"/>
      <c r="D43" s="141"/>
      <c r="E43" s="141"/>
      <c r="F43" s="141"/>
      <c r="G43" s="141"/>
      <c r="H43" s="141"/>
      <c r="I43" s="141"/>
      <c r="J43" s="141"/>
      <c r="K43" s="141"/>
      <c r="L43" s="141"/>
    </row>
    <row r="44" spans="2:12" ht="22" thickBot="1" x14ac:dyDescent="0.4">
      <c r="B44" s="636" t="s">
        <v>58</v>
      </c>
      <c r="C44" s="637"/>
      <c r="D44" s="637"/>
      <c r="E44" s="637"/>
      <c r="F44" s="637"/>
      <c r="G44" s="637"/>
      <c r="H44" s="637"/>
      <c r="I44" s="638"/>
      <c r="J44" s="141"/>
      <c r="K44" s="141"/>
      <c r="L44" s="141"/>
    </row>
    <row r="45" spans="2:12" ht="14.5" customHeight="1" x14ac:dyDescent="0.35">
      <c r="B45" s="402"/>
      <c r="C45" s="403"/>
      <c r="D45" s="403"/>
      <c r="E45" s="403"/>
      <c r="F45" s="403"/>
      <c r="G45" s="403"/>
      <c r="H45" s="403"/>
      <c r="I45" s="404"/>
      <c r="J45" s="141"/>
      <c r="K45" s="141"/>
      <c r="L45" s="141"/>
    </row>
    <row r="46" spans="2:12" ht="14.5" customHeight="1" x14ac:dyDescent="0.35">
      <c r="B46" s="405"/>
      <c r="C46" s="141"/>
      <c r="D46" s="141"/>
      <c r="E46" s="141"/>
      <c r="F46" s="141"/>
      <c r="G46" s="141"/>
      <c r="H46" s="141"/>
      <c r="I46" s="406"/>
      <c r="J46" s="141"/>
      <c r="K46" s="141"/>
      <c r="L46" s="141"/>
    </row>
    <row r="47" spans="2:12" ht="14.5" customHeight="1" x14ac:dyDescent="0.35">
      <c r="B47" s="405"/>
      <c r="C47" s="141"/>
      <c r="D47" s="141"/>
      <c r="E47" s="141"/>
      <c r="F47" s="141"/>
      <c r="G47" s="141"/>
      <c r="H47" s="141"/>
      <c r="I47" s="406"/>
      <c r="J47" s="141"/>
      <c r="K47" s="141"/>
      <c r="L47" s="141"/>
    </row>
    <row r="48" spans="2:12" ht="14.5" customHeight="1" x14ac:dyDescent="0.35">
      <c r="B48" s="405"/>
      <c r="C48" s="141"/>
      <c r="D48" s="141"/>
      <c r="E48" s="141"/>
      <c r="F48" s="141"/>
      <c r="G48" s="141"/>
      <c r="H48" s="141"/>
      <c r="I48" s="406"/>
      <c r="J48" s="141"/>
      <c r="K48" s="141"/>
      <c r="L48" s="141"/>
    </row>
    <row r="49" spans="2:12" ht="21" customHeight="1" thickBot="1" x14ac:dyDescent="0.4">
      <c r="B49" s="407"/>
      <c r="C49" s="408"/>
      <c r="D49" s="408"/>
      <c r="E49" s="408"/>
      <c r="F49" s="408"/>
      <c r="G49" s="408"/>
      <c r="H49" s="408"/>
      <c r="I49" s="409"/>
      <c r="J49" s="141"/>
      <c r="K49" s="141"/>
      <c r="L49" s="141"/>
    </row>
    <row r="50" spans="2:12" x14ac:dyDescent="0.35">
      <c r="B50" s="401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401" t="s">
        <v>46</v>
      </c>
      <c r="C51" s="141"/>
      <c r="F51" s="141"/>
      <c r="G51" s="141"/>
      <c r="H51" s="141"/>
      <c r="I51" s="141"/>
      <c r="J51" s="141"/>
      <c r="K51" s="141"/>
      <c r="L51" s="141"/>
    </row>
    <row r="52" spans="2:12" ht="22" thickBot="1" x14ac:dyDescent="0.4">
      <c r="B52" s="401"/>
      <c r="C52" s="141"/>
      <c r="D52" s="141"/>
      <c r="E52" s="141"/>
      <c r="F52" s="141"/>
      <c r="G52" s="141"/>
      <c r="H52" s="141"/>
      <c r="I52" s="141"/>
      <c r="J52" s="141"/>
      <c r="K52" s="141"/>
      <c r="L52" s="141"/>
    </row>
    <row r="53" spans="2:12" x14ac:dyDescent="0.35">
      <c r="B53" s="141"/>
      <c r="C53" s="141"/>
      <c r="D53" s="410" t="s">
        <v>21</v>
      </c>
      <c r="E53" s="411" t="s">
        <v>22</v>
      </c>
      <c r="F53" s="412" t="s">
        <v>23</v>
      </c>
      <c r="G53" s="413" t="s">
        <v>24</v>
      </c>
      <c r="H53" s="414"/>
      <c r="I53" s="141"/>
      <c r="J53" s="141"/>
      <c r="K53" s="141"/>
      <c r="L53" s="141"/>
    </row>
    <row r="54" spans="2:12" ht="43.5" thickBot="1" x14ac:dyDescent="0.4">
      <c r="B54" s="141"/>
      <c r="C54" s="141"/>
      <c r="D54" s="415" t="s">
        <v>4</v>
      </c>
      <c r="E54" s="416" t="s">
        <v>3</v>
      </c>
      <c r="F54" s="417" t="s">
        <v>5</v>
      </c>
      <c r="G54" s="418" t="s">
        <v>6</v>
      </c>
      <c r="H54" s="414"/>
      <c r="I54" s="141"/>
      <c r="J54" s="141"/>
      <c r="K54" s="141"/>
      <c r="L54" s="141"/>
    </row>
    <row r="55" spans="2:12" ht="22" thickBot="1" x14ac:dyDescent="0.4"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</row>
    <row r="56" spans="2:12" ht="34.9" customHeight="1" x14ac:dyDescent="0.35">
      <c r="B56" s="419" t="s">
        <v>7</v>
      </c>
      <c r="C56" s="420" t="s">
        <v>56</v>
      </c>
      <c r="D56" s="421" t="s">
        <v>8</v>
      </c>
      <c r="E56" s="422" t="s">
        <v>2</v>
      </c>
      <c r="F56" s="423" t="s">
        <v>9</v>
      </c>
      <c r="G56" s="424" t="s">
        <v>10</v>
      </c>
      <c r="H56" s="424" t="s">
        <v>51</v>
      </c>
      <c r="I56" s="425" t="s">
        <v>11</v>
      </c>
      <c r="J56" s="141"/>
      <c r="K56" s="141"/>
      <c r="L56" s="141"/>
    </row>
    <row r="57" spans="2:12" ht="40.9" customHeight="1" x14ac:dyDescent="0.35">
      <c r="B57" s="426"/>
      <c r="C57" s="427">
        <f>SUM(C58:C59)</f>
        <v>7</v>
      </c>
      <c r="D57" s="428" t="s">
        <v>12</v>
      </c>
      <c r="E57" s="429" t="s">
        <v>13</v>
      </c>
      <c r="F57" s="430" t="s">
        <v>14</v>
      </c>
      <c r="G57" s="431" t="s">
        <v>15</v>
      </c>
      <c r="H57" s="431" t="s">
        <v>53</v>
      </c>
      <c r="I57" s="432"/>
      <c r="J57" s="141"/>
      <c r="K57" s="141"/>
      <c r="L57" s="141"/>
    </row>
    <row r="58" spans="2:12" ht="43" x14ac:dyDescent="0.35">
      <c r="B58" s="433" t="s">
        <v>142</v>
      </c>
      <c r="C58" s="434">
        <v>4</v>
      </c>
      <c r="D58" s="435"/>
      <c r="E58" s="435"/>
      <c r="F58" s="435"/>
      <c r="G58" s="435"/>
      <c r="H58" s="435"/>
      <c r="I58" s="436" t="str">
        <f>IF(COUNTBLANK(D58:H58)=4,SUM(D58:G58)*C58,"veuillez entrer une valeur")</f>
        <v>veuillez entrer une valeur</v>
      </c>
      <c r="J58" s="141"/>
      <c r="L58" s="141"/>
    </row>
    <row r="59" spans="2:12" ht="39" customHeight="1" thickBot="1" x14ac:dyDescent="0.4">
      <c r="B59" s="437" t="s">
        <v>16</v>
      </c>
      <c r="C59" s="438">
        <v>3</v>
      </c>
      <c r="D59" s="439"/>
      <c r="E59" s="439"/>
      <c r="F59" s="439"/>
      <c r="G59" s="439"/>
      <c r="H59" s="439"/>
      <c r="I59" s="440" t="str">
        <f>IF(COUNTBLANK(D59:H59)=4,SUM(D59:G59)*C59,"veuillez entrer une valeur")</f>
        <v>veuillez entrer une valeur</v>
      </c>
      <c r="J59" s="141"/>
      <c r="K59" s="141"/>
      <c r="L59" s="141"/>
    </row>
    <row r="60" spans="2:12" ht="22" thickBot="1" x14ac:dyDescent="0.4">
      <c r="B60" s="441" t="s">
        <v>50</v>
      </c>
      <c r="C60" s="442">
        <f>3*C57-IF(H58="x",3*C58,0)-IF(H59="x",3*C59,0)</f>
        <v>21</v>
      </c>
      <c r="D60" s="443"/>
      <c r="E60" s="443"/>
      <c r="F60" s="444"/>
      <c r="G60" s="445" t="s">
        <v>25</v>
      </c>
      <c r="H60" s="445"/>
      <c r="I60" s="446">
        <f>SUM(I58:I59)</f>
        <v>0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43" x14ac:dyDescent="0.35">
      <c r="B62" s="419" t="s">
        <v>17</v>
      </c>
      <c r="C62" s="447" t="s">
        <v>56</v>
      </c>
      <c r="D62" s="448" t="s">
        <v>8</v>
      </c>
      <c r="E62" s="449" t="s">
        <v>2</v>
      </c>
      <c r="F62" s="450" t="s">
        <v>9</v>
      </c>
      <c r="G62" s="451" t="s">
        <v>10</v>
      </c>
      <c r="H62" s="424" t="s">
        <v>51</v>
      </c>
      <c r="I62" s="425" t="s">
        <v>11</v>
      </c>
      <c r="J62" s="141"/>
      <c r="K62" s="141"/>
      <c r="L62" s="141"/>
    </row>
    <row r="63" spans="2:12" ht="43" x14ac:dyDescent="0.35">
      <c r="B63" s="426"/>
      <c r="C63" s="452">
        <f>SUM(C64:C66)</f>
        <v>6</v>
      </c>
      <c r="D63" s="453" t="s">
        <v>12</v>
      </c>
      <c r="E63" s="454" t="s">
        <v>13</v>
      </c>
      <c r="F63" s="455" t="s">
        <v>14</v>
      </c>
      <c r="G63" s="456" t="s">
        <v>15</v>
      </c>
      <c r="H63" s="457" t="s">
        <v>54</v>
      </c>
      <c r="I63" s="458"/>
      <c r="J63" s="141"/>
      <c r="K63" s="141"/>
      <c r="L63" s="141"/>
    </row>
    <row r="64" spans="2:12" ht="43" x14ac:dyDescent="0.35">
      <c r="B64" s="433" t="s">
        <v>18</v>
      </c>
      <c r="C64" s="434">
        <v>3</v>
      </c>
      <c r="D64" s="459"/>
      <c r="E64" s="459"/>
      <c r="F64" s="459"/>
      <c r="G64" s="459"/>
      <c r="H64" s="460"/>
      <c r="I64" s="436" t="str">
        <f>IF(COUNTBLANK(D64:H64)=4,SUM(D64:G64)*C64,"veuillez entrer une valeur")</f>
        <v>veuillez entrer une valeur</v>
      </c>
      <c r="J64" s="141"/>
      <c r="K64" s="141"/>
      <c r="L64" s="141"/>
    </row>
    <row r="65" spans="2:12" ht="43" x14ac:dyDescent="0.35">
      <c r="B65" s="433" t="s">
        <v>42</v>
      </c>
      <c r="C65" s="434">
        <v>2</v>
      </c>
      <c r="D65" s="459"/>
      <c r="E65" s="459"/>
      <c r="F65" s="459"/>
      <c r="G65" s="459"/>
      <c r="H65" s="435"/>
      <c r="I65" s="436" t="str">
        <f>IF(COUNTBLANK(D65:H65)=4,SUM(D65:G65)*C65,"veuillez entrer une valeur")</f>
        <v>veuillez entrer une valeur</v>
      </c>
      <c r="J65" s="141"/>
      <c r="K65" s="141"/>
      <c r="L65" s="141"/>
    </row>
    <row r="66" spans="2:12" ht="43.5" thickBot="1" x14ac:dyDescent="0.4">
      <c r="B66" s="433" t="s">
        <v>19</v>
      </c>
      <c r="C66" s="434">
        <v>1</v>
      </c>
      <c r="D66" s="461"/>
      <c r="E66" s="461"/>
      <c r="F66" s="461"/>
      <c r="G66" s="461"/>
      <c r="H66" s="462"/>
      <c r="I66" s="440" t="str">
        <f>IF(COUNTBLANK(D66:H66)=4,SUM(D66:G66)*C66,"veuillez entrer une valeur")</f>
        <v>veuillez entrer une valeur</v>
      </c>
      <c r="J66" s="141"/>
      <c r="K66" s="141"/>
      <c r="L66" s="141"/>
    </row>
    <row r="67" spans="2:12" ht="22" thickBot="1" x14ac:dyDescent="0.4">
      <c r="B67" s="441" t="s">
        <v>50</v>
      </c>
      <c r="C67" s="442">
        <f>3*C63-IF(H64="x",3*C64,0)-IF(H65="x",3*C65,0)-IF(H66="x",3*C66,0)</f>
        <v>18</v>
      </c>
      <c r="D67" s="443"/>
      <c r="E67" s="443"/>
      <c r="F67" s="463"/>
      <c r="G67" s="464" t="s">
        <v>25</v>
      </c>
      <c r="H67" s="445"/>
      <c r="I67" s="446">
        <f>SUM(I64:I66)</f>
        <v>0</v>
      </c>
      <c r="J67" s="141"/>
      <c r="K67" s="141"/>
      <c r="L67" s="141"/>
    </row>
    <row r="68" spans="2:12" ht="18.649999999999999" customHeight="1" thickBot="1" x14ac:dyDescent="0.4"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</row>
    <row r="69" spans="2:12" ht="29.5" customHeight="1" x14ac:dyDescent="0.35">
      <c r="B69" s="419" t="s">
        <v>20</v>
      </c>
      <c r="C69" s="447" t="s">
        <v>56</v>
      </c>
      <c r="D69" s="448" t="s">
        <v>8</v>
      </c>
      <c r="E69" s="449" t="s">
        <v>2</v>
      </c>
      <c r="F69" s="450" t="s">
        <v>9</v>
      </c>
      <c r="G69" s="465" t="s">
        <v>10</v>
      </c>
      <c r="H69" s="424" t="s">
        <v>51</v>
      </c>
      <c r="I69" s="425" t="s">
        <v>11</v>
      </c>
      <c r="J69" s="141"/>
      <c r="K69" s="141"/>
      <c r="L69" s="141"/>
    </row>
    <row r="70" spans="2:12" ht="43" x14ac:dyDescent="0.35">
      <c r="B70" s="426"/>
      <c r="C70" s="452">
        <f>SUM(C71:C73)</f>
        <v>4</v>
      </c>
      <c r="D70" s="453" t="s">
        <v>12</v>
      </c>
      <c r="E70" s="454" t="s">
        <v>13</v>
      </c>
      <c r="F70" s="455" t="s">
        <v>14</v>
      </c>
      <c r="G70" s="466" t="s">
        <v>15</v>
      </c>
      <c r="H70" s="457" t="s">
        <v>55</v>
      </c>
      <c r="I70" s="458"/>
      <c r="J70" s="141"/>
      <c r="K70" s="141"/>
      <c r="L70" s="141"/>
    </row>
    <row r="71" spans="2:12" ht="64.5" x14ac:dyDescent="0.35">
      <c r="B71" s="433" t="s">
        <v>143</v>
      </c>
      <c r="C71" s="434">
        <v>2</v>
      </c>
      <c r="D71" s="459"/>
      <c r="E71" s="459"/>
      <c r="F71" s="459"/>
      <c r="G71" s="459"/>
      <c r="H71" s="460"/>
      <c r="I71" s="436" t="str">
        <f>IF(COUNTBLANK(D71:H71)=4,SUM(D71:G71)*C71,"veuillez entrer une valeur")</f>
        <v>veuillez entrer une valeur</v>
      </c>
      <c r="J71" s="141"/>
      <c r="K71" s="141"/>
      <c r="L71" s="141"/>
    </row>
    <row r="72" spans="2:12" ht="86" x14ac:dyDescent="0.35">
      <c r="B72" s="433" t="s">
        <v>144</v>
      </c>
      <c r="C72" s="434">
        <v>1</v>
      </c>
      <c r="D72" s="459"/>
      <c r="E72" s="459"/>
      <c r="F72" s="459"/>
      <c r="G72" s="459"/>
      <c r="H72" s="435"/>
      <c r="I72" s="436" t="str">
        <f>IF(COUNTBLANK(D72:H72)=4,SUM(D72:G72)*C72,"veuillez entrer une valeur")</f>
        <v>veuillez entrer une valeur</v>
      </c>
      <c r="J72" s="141"/>
      <c r="K72" s="141"/>
      <c r="L72" s="141"/>
    </row>
    <row r="73" spans="2:12" ht="108" thickBot="1" x14ac:dyDescent="0.4">
      <c r="B73" s="433" t="s">
        <v>145</v>
      </c>
      <c r="C73" s="434">
        <v>1</v>
      </c>
      <c r="D73" s="461"/>
      <c r="E73" s="461"/>
      <c r="F73" s="461"/>
      <c r="G73" s="461"/>
      <c r="H73" s="462"/>
      <c r="I73" s="440" t="str">
        <f>IF(COUNTBLANK(D73:H73)=4,SUM(D73:G73)*C73,"veuillez entrer une valeur")</f>
        <v>veuillez entrer une valeur</v>
      </c>
      <c r="J73" s="141"/>
      <c r="K73" s="141"/>
      <c r="L73" s="141"/>
    </row>
    <row r="74" spans="2:12" ht="22" thickBot="1" x14ac:dyDescent="0.4">
      <c r="B74" s="441" t="s">
        <v>50</v>
      </c>
      <c r="C74" s="442">
        <f>3*C70-IF(H71="x",3*C71,0)-IF(H72="x",3*C72,0)-IF(H73="x",3*C73,0)</f>
        <v>12</v>
      </c>
      <c r="D74" s="443"/>
      <c r="E74" s="443"/>
      <c r="F74" s="463"/>
      <c r="G74" s="464" t="s">
        <v>25</v>
      </c>
      <c r="H74" s="445"/>
      <c r="I74" s="446">
        <f>SUM(I71:I73)</f>
        <v>0</v>
      </c>
      <c r="J74" s="141"/>
      <c r="K74" s="141"/>
      <c r="L74" s="141"/>
    </row>
    <row r="75" spans="2:12" ht="22" thickBot="1" x14ac:dyDescent="0.4"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</row>
    <row r="76" spans="2:12" ht="39" customHeight="1" x14ac:dyDescent="0.35">
      <c r="B76" s="467" t="s">
        <v>52</v>
      </c>
      <c r="C76" s="468">
        <f>SUM(C60+C67+C74)</f>
        <v>51</v>
      </c>
      <c r="D76" s="469">
        <f>SUM(I74+I67+I60)</f>
        <v>0</v>
      </c>
      <c r="E76" s="141"/>
      <c r="F76" s="141"/>
      <c r="G76" s="141"/>
      <c r="H76" s="141"/>
      <c r="I76" s="141"/>
      <c r="J76" s="141"/>
      <c r="K76" s="141"/>
      <c r="L76" s="141"/>
    </row>
    <row r="77" spans="2:12" ht="22" thickBot="1" x14ac:dyDescent="0.4">
      <c r="B77" s="639" t="s">
        <v>60</v>
      </c>
      <c r="C77" s="640"/>
      <c r="D77" s="470"/>
      <c r="E77" s="141"/>
      <c r="F77" s="141"/>
      <c r="G77" s="141"/>
      <c r="H77" s="141"/>
      <c r="I77" s="141"/>
      <c r="J77" s="141"/>
      <c r="K77" s="141"/>
      <c r="L77" s="141"/>
    </row>
    <row r="78" spans="2:12" x14ac:dyDescent="0.35">
      <c r="C78" s="414"/>
      <c r="D78" s="141"/>
      <c r="E78" s="141"/>
      <c r="F78" s="141"/>
      <c r="G78" s="141"/>
      <c r="H78" s="141"/>
      <c r="I78" s="141"/>
      <c r="J78" s="141"/>
      <c r="K78" s="141"/>
      <c r="L78" s="141"/>
    </row>
    <row r="80" spans="2:12" x14ac:dyDescent="0.35">
      <c r="B80" s="363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20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20" ht="43.15" customHeight="1" thickBot="1" x14ac:dyDescent="0.4">
      <c r="B82" s="471"/>
      <c r="C82" s="627" t="s">
        <v>65</v>
      </c>
      <c r="D82" s="628"/>
      <c r="E82" s="629"/>
      <c r="F82" s="627" t="s">
        <v>67</v>
      </c>
      <c r="G82" s="628"/>
      <c r="H82" s="629"/>
      <c r="I82" s="627" t="s">
        <v>68</v>
      </c>
      <c r="J82" s="628"/>
      <c r="K82" s="629"/>
      <c r="L82" s="627" t="s">
        <v>69</v>
      </c>
      <c r="M82" s="628"/>
      <c r="N82" s="629"/>
      <c r="O82" s="627" t="s">
        <v>70</v>
      </c>
      <c r="P82" s="628"/>
      <c r="Q82" s="629"/>
      <c r="R82" s="627" t="s">
        <v>372</v>
      </c>
      <c r="S82" s="628"/>
      <c r="T82" s="629"/>
    </row>
    <row r="83" spans="2:20" ht="43.15" customHeight="1" x14ac:dyDescent="0.35">
      <c r="B83" s="472" t="s">
        <v>64</v>
      </c>
      <c r="C83" s="633">
        <v>45137</v>
      </c>
      <c r="D83" s="634"/>
      <c r="E83" s="635"/>
      <c r="F83" s="633">
        <v>45503</v>
      </c>
      <c r="G83" s="634"/>
      <c r="H83" s="635"/>
      <c r="I83" s="633"/>
      <c r="J83" s="634"/>
      <c r="K83" s="635"/>
      <c r="L83" s="633"/>
      <c r="M83" s="634"/>
      <c r="N83" s="635"/>
      <c r="O83" s="633"/>
      <c r="P83" s="634"/>
      <c r="Q83" s="635"/>
      <c r="R83" s="633"/>
      <c r="S83" s="634"/>
      <c r="T83" s="635"/>
    </row>
    <row r="84" spans="2:20" x14ac:dyDescent="0.35">
      <c r="B84" s="473" t="s">
        <v>26</v>
      </c>
      <c r="C84" s="617">
        <v>45149</v>
      </c>
      <c r="D84" s="615"/>
      <c r="E84" s="616"/>
      <c r="F84" s="617"/>
      <c r="G84" s="615"/>
      <c r="H84" s="616"/>
      <c r="I84" s="617"/>
      <c r="J84" s="615"/>
      <c r="K84" s="616"/>
      <c r="L84" s="617"/>
      <c r="M84" s="615"/>
      <c r="N84" s="616"/>
      <c r="O84" s="617"/>
      <c r="P84" s="615"/>
      <c r="Q84" s="616"/>
      <c r="R84" s="617"/>
      <c r="S84" s="615"/>
      <c r="T84" s="616"/>
    </row>
    <row r="85" spans="2:20" x14ac:dyDescent="0.35">
      <c r="B85" s="474" t="s">
        <v>27</v>
      </c>
      <c r="C85" s="621" t="s">
        <v>222</v>
      </c>
      <c r="D85" s="622"/>
      <c r="E85" s="623"/>
      <c r="F85" s="614"/>
      <c r="G85" s="615"/>
      <c r="H85" s="616"/>
      <c r="I85" s="614"/>
      <c r="J85" s="615"/>
      <c r="K85" s="616"/>
      <c r="L85" s="624"/>
      <c r="M85" s="625"/>
      <c r="N85" s="626"/>
      <c r="O85" s="624"/>
      <c r="P85" s="625"/>
      <c r="Q85" s="626"/>
      <c r="R85" s="624"/>
      <c r="S85" s="625"/>
      <c r="T85" s="626"/>
    </row>
    <row r="86" spans="2:20" ht="78" customHeight="1" x14ac:dyDescent="0.35">
      <c r="B86" s="473" t="s">
        <v>43</v>
      </c>
      <c r="C86" s="614" t="s">
        <v>384</v>
      </c>
      <c r="D86" s="615"/>
      <c r="E86" s="616"/>
      <c r="F86" s="614"/>
      <c r="G86" s="615"/>
      <c r="H86" s="616"/>
      <c r="I86" s="614"/>
      <c r="J86" s="615"/>
      <c r="K86" s="616"/>
      <c r="L86" s="731"/>
      <c r="M86" s="732"/>
      <c r="N86" s="733"/>
      <c r="O86" s="614"/>
      <c r="P86" s="615"/>
      <c r="Q86" s="616"/>
      <c r="R86" s="614"/>
      <c r="S86" s="615"/>
      <c r="T86" s="616"/>
    </row>
    <row r="87" spans="2:20" ht="21" customHeight="1" x14ac:dyDescent="0.35">
      <c r="B87" s="47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62">
    <mergeCell ref="R86:T86"/>
    <mergeCell ref="C85:E85"/>
    <mergeCell ref="F85:H85"/>
    <mergeCell ref="I85:K85"/>
    <mergeCell ref="L85:N85"/>
    <mergeCell ref="O85:Q85"/>
    <mergeCell ref="R85:T85"/>
    <mergeCell ref="C86:E86"/>
    <mergeCell ref="F86:H86"/>
    <mergeCell ref="I86:K86"/>
    <mergeCell ref="L86:N86"/>
    <mergeCell ref="O86:Q86"/>
    <mergeCell ref="R84:T84"/>
    <mergeCell ref="O82:Q82"/>
    <mergeCell ref="R82:T82"/>
    <mergeCell ref="C83:E83"/>
    <mergeCell ref="F83:H83"/>
    <mergeCell ref="I83:K83"/>
    <mergeCell ref="L83:N83"/>
    <mergeCell ref="O83:Q83"/>
    <mergeCell ref="R83:T83"/>
    <mergeCell ref="L82:N82"/>
    <mergeCell ref="C84:E84"/>
    <mergeCell ref="F84:H84"/>
    <mergeCell ref="I84:K84"/>
    <mergeCell ref="L84:N84"/>
    <mergeCell ref="O84:Q84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C84:E84">
    <cfRule type="cellIs" dxfId="111" priority="2" operator="equal">
      <formula>"veuillez saisir ici une date"</formula>
    </cfRule>
  </conditionalFormatting>
  <conditionalFormatting sqref="G6:I6">
    <cfRule type="cellIs" dxfId="110" priority="1" operator="equal">
      <formula>"Veuillez saisir ici une date"</formula>
    </cfRule>
  </conditionalFormatting>
  <conditionalFormatting sqref="I58:I59 I64:I66 I71:I73">
    <cfRule type="cellIs" dxfId="109" priority="3" operator="equal">
      <formula>"veuillez entrer une valeur"</formula>
    </cfRule>
  </conditionalFormatting>
  <dataValidations count="1">
    <dataValidation type="list" allowBlank="1" showInputMessage="1" showErrorMessage="1" sqref="C7:E7" xr:uid="{8E46F18B-0923-43E6-AB7D-BBA1F6FD977D}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1">
    <tabColor rgb="FF00B050"/>
  </sheetPr>
  <dimension ref="B2:T87"/>
  <sheetViews>
    <sheetView topLeftCell="C74" zoomScale="61" zoomScaleNormal="82" zoomScalePageLayoutView="27" workbookViewId="0">
      <selection activeCell="H76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72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42990</v>
      </c>
      <c r="D6" s="856"/>
      <c r="E6" s="857"/>
      <c r="F6" s="129" t="s">
        <v>71</v>
      </c>
      <c r="G6" s="855"/>
      <c r="H6" s="826"/>
      <c r="I6" s="82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/>
      <c r="E9" s="138"/>
      <c r="F9" s="858" t="s">
        <v>74</v>
      </c>
      <c r="G9" s="823"/>
      <c r="H9" s="823"/>
      <c r="I9" s="824"/>
      <c r="J9" s="141"/>
    </row>
    <row r="10" spans="2:10" ht="28" thickBot="1" x14ac:dyDescent="0.4">
      <c r="B10" s="839" t="s">
        <v>30</v>
      </c>
      <c r="C10" s="840"/>
      <c r="D10" s="143" t="s">
        <v>73</v>
      </c>
      <c r="E10" s="138"/>
      <c r="F10" s="859"/>
      <c r="G10" s="817"/>
      <c r="H10" s="817"/>
      <c r="I10" s="81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/>
      <c r="D13" s="136" t="s">
        <v>32</v>
      </c>
      <c r="E13" s="819" t="s">
        <v>206</v>
      </c>
      <c r="F13" s="820"/>
      <c r="G13" s="136" t="s">
        <v>33</v>
      </c>
      <c r="H13" s="819"/>
      <c r="I13" s="803"/>
      <c r="J13" s="128"/>
    </row>
    <row r="14" spans="2:10" ht="27.5" x14ac:dyDescent="0.35">
      <c r="B14" s="148" t="s">
        <v>34</v>
      </c>
      <c r="C14" s="821" t="s">
        <v>75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860"/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152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76</v>
      </c>
      <c r="D18" s="823"/>
      <c r="E18" s="824"/>
      <c r="F18" s="154" t="s">
        <v>38</v>
      </c>
      <c r="G18" s="822" t="s">
        <v>77</v>
      </c>
      <c r="H18" s="823"/>
      <c r="I18" s="824"/>
    </row>
    <row r="19" spans="2:12" ht="27.5" x14ac:dyDescent="0.35">
      <c r="B19" s="155" t="s">
        <v>41</v>
      </c>
      <c r="C19" s="812" t="s">
        <v>101</v>
      </c>
      <c r="D19" s="813"/>
      <c r="E19" s="814"/>
      <c r="F19" s="154" t="s">
        <v>41</v>
      </c>
      <c r="G19" s="812" t="s">
        <v>102</v>
      </c>
      <c r="H19" s="813"/>
      <c r="I19" s="814"/>
    </row>
    <row r="20" spans="2:12" ht="27.5" x14ac:dyDescent="0.35">
      <c r="B20" s="155" t="s">
        <v>39</v>
      </c>
      <c r="C20" s="815">
        <v>776447212</v>
      </c>
      <c r="D20" s="813"/>
      <c r="E20" s="814"/>
      <c r="F20" s="154" t="s">
        <v>39</v>
      </c>
      <c r="G20" s="812">
        <v>786346132</v>
      </c>
      <c r="H20" s="813"/>
      <c r="I20" s="814"/>
    </row>
    <row r="21" spans="2:12" ht="28" thickBot="1" x14ac:dyDescent="0.4">
      <c r="B21" s="158" t="s">
        <v>40</v>
      </c>
      <c r="C21" s="648" t="s">
        <v>207</v>
      </c>
      <c r="D21" s="817"/>
      <c r="E21" s="818"/>
      <c r="F21" s="159" t="s">
        <v>40</v>
      </c>
      <c r="G21" s="816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>
        <v>3</v>
      </c>
      <c r="E58" s="205"/>
      <c r="F58" s="205"/>
      <c r="G58" s="205"/>
      <c r="H58" s="205"/>
      <c r="I58" s="206">
        <f>IF(COUNTBLANK(D58:H58)=4,SUM(D58:G58)*C58,"veuillez entrer une valeur")</f>
        <v>12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>
        <v>3</v>
      </c>
      <c r="E59" s="209"/>
      <c r="F59" s="209"/>
      <c r="G59" s="209"/>
      <c r="H59" s="209"/>
      <c r="I59" s="210">
        <f>IF(COUNTBLANK(D59:H59)=4,SUM(D59:G59)*C59,"veuillez entrer une valeur")</f>
        <v>9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21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/>
      <c r="E64" s="229">
        <v>2</v>
      </c>
      <c r="F64" s="229"/>
      <c r="G64" s="229"/>
      <c r="H64" s="230"/>
      <c r="I64" s="206">
        <f>IF(COUNTBLANK(D64:H64)=4,SUM(D64:G64)*C64,"veuillez entrer une valeur")</f>
        <v>6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/>
      <c r="E65" s="229">
        <v>2</v>
      </c>
      <c r="F65" s="229"/>
      <c r="G65" s="229"/>
      <c r="H65" s="205"/>
      <c r="I65" s="206">
        <f>IF(COUNTBLANK(D65:H65)=4,SUM(D65:G65)*C65,"veuillez entrer une valeur")</f>
        <v>4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/>
      <c r="E66" s="231">
        <v>2</v>
      </c>
      <c r="F66" s="231"/>
      <c r="G66" s="231"/>
      <c r="H66" s="232"/>
      <c r="I66" s="210">
        <f>IF(COUNTBLANK(D66:H66)=4,SUM(D66:G66)*C66,"veuillez entrer une valeur")</f>
        <v>2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12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>
        <v>3</v>
      </c>
      <c r="E71" s="229"/>
      <c r="F71" s="229"/>
      <c r="G71" s="229"/>
      <c r="H71" s="230"/>
      <c r="I71" s="206">
        <f>IF(COUNTBLANK(D71:H71)=4,SUM(D71:G71)*C71,"veuillez entrer une valeur")</f>
        <v>6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/>
      <c r="E72" s="229">
        <v>2</v>
      </c>
      <c r="F72" s="229"/>
      <c r="G72" s="229"/>
      <c r="H72" s="205"/>
      <c r="I72" s="206">
        <f>IF(COUNTBLANK(D72:H72)=4,SUM(D72:G72)*C72,"veuillez entrer une valeur")</f>
        <v>2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/>
      <c r="E73" s="231">
        <v>2</v>
      </c>
      <c r="F73" s="231"/>
      <c r="G73" s="231"/>
      <c r="H73" s="232"/>
      <c r="I73" s="210">
        <f>IF(COUNTBLANK(D73:H73)=4,SUM(D73:G73)*C73,"veuillez entrer une valeur")</f>
        <v>2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10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43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16.862745098039216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20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20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  <c r="R82" s="795" t="s">
        <v>371</v>
      </c>
      <c r="S82" s="796"/>
      <c r="T82" s="797"/>
    </row>
    <row r="83" spans="2:20" ht="43.15" customHeight="1" x14ac:dyDescent="0.35">
      <c r="B83" s="242" t="s">
        <v>64</v>
      </c>
      <c r="C83" s="798">
        <v>43355</v>
      </c>
      <c r="D83" s="799"/>
      <c r="E83" s="800"/>
      <c r="F83" s="801">
        <v>43720</v>
      </c>
      <c r="G83" s="802"/>
      <c r="H83" s="803"/>
      <c r="I83" s="801">
        <v>44086</v>
      </c>
      <c r="J83" s="802"/>
      <c r="K83" s="803"/>
      <c r="L83" s="801">
        <f>IFERROR(DATE(YEAR($C$84)+3,MONTH($C$84),DAY($C$84)),"")</f>
        <v>44451</v>
      </c>
      <c r="M83" s="802"/>
      <c r="N83" s="803"/>
      <c r="O83" s="801">
        <f>IFERROR(DATE(YEAR($C$84)+4,MONTH($C$84),DAY($C$84)),"")</f>
        <v>44816</v>
      </c>
      <c r="P83" s="802"/>
      <c r="Q83" s="803"/>
      <c r="R83" s="801">
        <v>45137</v>
      </c>
      <c r="S83" s="802"/>
      <c r="T83" s="803"/>
    </row>
    <row r="84" spans="2:20" ht="27.5" x14ac:dyDescent="0.35">
      <c r="B84" s="243" t="s">
        <v>26</v>
      </c>
      <c r="C84" s="788">
        <v>43355</v>
      </c>
      <c r="D84" s="786"/>
      <c r="E84" s="787"/>
      <c r="F84" s="788">
        <v>43756</v>
      </c>
      <c r="G84" s="786"/>
      <c r="H84" s="787"/>
      <c r="I84" s="788">
        <v>44168</v>
      </c>
      <c r="J84" s="786"/>
      <c r="K84" s="787"/>
      <c r="L84" s="788">
        <v>44407</v>
      </c>
      <c r="M84" s="786"/>
      <c r="N84" s="787"/>
      <c r="O84" s="788">
        <v>44767</v>
      </c>
      <c r="P84" s="786"/>
      <c r="Q84" s="787"/>
      <c r="R84" s="788">
        <v>45149</v>
      </c>
      <c r="S84" s="786"/>
      <c r="T84" s="787"/>
    </row>
    <row r="85" spans="2:20" ht="27.5" x14ac:dyDescent="0.35">
      <c r="B85" s="244" t="s">
        <v>27</v>
      </c>
      <c r="C85" s="789">
        <v>17.64</v>
      </c>
      <c r="D85" s="790"/>
      <c r="E85" s="791"/>
      <c r="F85" s="785">
        <v>18.43</v>
      </c>
      <c r="G85" s="786"/>
      <c r="H85" s="787"/>
      <c r="I85" s="785">
        <v>18.03921568627451</v>
      </c>
      <c r="J85" s="786"/>
      <c r="K85" s="787"/>
      <c r="L85" s="792">
        <v>18.43</v>
      </c>
      <c r="M85" s="793"/>
      <c r="N85" s="794"/>
      <c r="O85" s="792">
        <v>16.47</v>
      </c>
      <c r="P85" s="793"/>
      <c r="Q85" s="794"/>
      <c r="R85" s="792">
        <f>D77</f>
        <v>16.862745098039216</v>
      </c>
      <c r="S85" s="793"/>
      <c r="T85" s="794"/>
    </row>
    <row r="86" spans="2:20" ht="78" customHeight="1" x14ac:dyDescent="0.35">
      <c r="B86" s="243" t="s">
        <v>43</v>
      </c>
      <c r="C86" s="785" t="s">
        <v>168</v>
      </c>
      <c r="D86" s="786"/>
      <c r="E86" s="787"/>
      <c r="F86" s="785" t="s">
        <v>360</v>
      </c>
      <c r="G86" s="786"/>
      <c r="H86" s="787"/>
      <c r="I86" s="785" t="s">
        <v>360</v>
      </c>
      <c r="J86" s="786"/>
      <c r="K86" s="787"/>
      <c r="L86" s="785"/>
      <c r="M86" s="786"/>
      <c r="N86" s="787"/>
      <c r="O86" s="785"/>
      <c r="P86" s="786"/>
      <c r="Q86" s="787"/>
      <c r="R86" s="785"/>
      <c r="S86" s="786"/>
      <c r="T86" s="787"/>
    </row>
    <row r="87" spans="2:20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62">
    <mergeCell ref="L82:N82"/>
    <mergeCell ref="B77:C77"/>
    <mergeCell ref="C82:E82"/>
    <mergeCell ref="O82:Q82"/>
    <mergeCell ref="C4:I4"/>
    <mergeCell ref="B26:D26"/>
    <mergeCell ref="B27:D27"/>
    <mergeCell ref="B28:D28"/>
    <mergeCell ref="E26:G26"/>
    <mergeCell ref="E27:G27"/>
    <mergeCell ref="E28:G28"/>
    <mergeCell ref="F9:I10"/>
    <mergeCell ref="H13:I13"/>
    <mergeCell ref="E13:F13"/>
    <mergeCell ref="C14:I14"/>
    <mergeCell ref="C15:I15"/>
    <mergeCell ref="B9:C9"/>
    <mergeCell ref="C20:E20"/>
    <mergeCell ref="C21:E21"/>
    <mergeCell ref="B10:C10"/>
    <mergeCell ref="G19:I19"/>
    <mergeCell ref="C86:E86"/>
    <mergeCell ref="I82:K82"/>
    <mergeCell ref="I86:K86"/>
    <mergeCell ref="G21:I21"/>
    <mergeCell ref="G20:I20"/>
    <mergeCell ref="B44:I44"/>
    <mergeCell ref="C83:E83"/>
    <mergeCell ref="F83:H83"/>
    <mergeCell ref="I83:K83"/>
    <mergeCell ref="F84:H84"/>
    <mergeCell ref="F85:H85"/>
    <mergeCell ref="F86:H86"/>
    <mergeCell ref="L83:N83"/>
    <mergeCell ref="L85:N85"/>
    <mergeCell ref="L86:N86"/>
    <mergeCell ref="L84:N84"/>
    <mergeCell ref="O83:Q83"/>
    <mergeCell ref="O84:Q84"/>
    <mergeCell ref="O85:Q85"/>
    <mergeCell ref="O86:Q86"/>
    <mergeCell ref="G6:I6"/>
    <mergeCell ref="C6:E6"/>
    <mergeCell ref="F82:H82"/>
    <mergeCell ref="I84:K84"/>
    <mergeCell ref="I85:K85"/>
    <mergeCell ref="C18:E18"/>
    <mergeCell ref="B29:D29"/>
    <mergeCell ref="B30:D30"/>
    <mergeCell ref="B31:D31"/>
    <mergeCell ref="E29:G29"/>
    <mergeCell ref="E30:G30"/>
    <mergeCell ref="G18:I18"/>
    <mergeCell ref="C19:E19"/>
    <mergeCell ref="C84:E84"/>
    <mergeCell ref="C85:E85"/>
    <mergeCell ref="E31:G31"/>
    <mergeCell ref="R86:T86"/>
    <mergeCell ref="R82:T82"/>
    <mergeCell ref="R83:T83"/>
    <mergeCell ref="R84:T84"/>
    <mergeCell ref="R85:T85"/>
  </mergeCells>
  <conditionalFormatting sqref="C84:E84">
    <cfRule type="cellIs" dxfId="45" priority="2" operator="equal">
      <formula>"veuillez saisir ici une date"</formula>
    </cfRule>
  </conditionalFormatting>
  <conditionalFormatting sqref="G6:I6">
    <cfRule type="cellIs" dxfId="44" priority="1" operator="equal">
      <formula>"Veuillez saisir ici une date"</formula>
    </cfRule>
  </conditionalFormatting>
  <conditionalFormatting sqref="I58:I59 I64:I66 I71:I73">
    <cfRule type="cellIs" dxfId="43" priority="5" operator="equal">
      <formula>"veuillez entrer une valeur"</formula>
    </cfRule>
  </conditionalFormatting>
  <dataValidations count="1">
    <dataValidation type="list" allowBlank="1" showInputMessage="1" showErrorMessage="1" sqref="C7:E7" xr:uid="{00000000-0002-0000-1C00-000000000000}">
      <formula1>"Fournisseur,Prestataire de Service"</formula1>
    </dataValidation>
  </dataValidations>
  <hyperlinks>
    <hyperlink ref="C21" r:id="rId1" xr:uid="{00000000-0004-0000-1C00-000000000000}"/>
  </hyperlinks>
  <pageMargins left="0.7" right="0.7" top="0.75" bottom="0.75" header="0.3" footer="0.3"/>
  <pageSetup paperSize="9" scale="50"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B2:T87"/>
  <sheetViews>
    <sheetView topLeftCell="B74" zoomScale="61" zoomScaleNormal="82" zoomScalePageLayoutView="27" workbookViewId="0">
      <selection activeCell="F78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241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42990</v>
      </c>
      <c r="D6" s="856"/>
      <c r="E6" s="857"/>
      <c r="F6" s="129" t="s">
        <v>71</v>
      </c>
      <c r="G6" s="855"/>
      <c r="H6" s="826"/>
      <c r="I6" s="82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/>
      <c r="E9" s="138"/>
      <c r="F9" s="858" t="s">
        <v>74</v>
      </c>
      <c r="G9" s="823"/>
      <c r="H9" s="823"/>
      <c r="I9" s="824"/>
      <c r="J9" s="141"/>
    </row>
    <row r="10" spans="2:10" ht="28" thickBot="1" x14ac:dyDescent="0.4">
      <c r="B10" s="839" t="s">
        <v>30</v>
      </c>
      <c r="C10" s="840"/>
      <c r="D10" s="143" t="s">
        <v>73</v>
      </c>
      <c r="E10" s="138"/>
      <c r="F10" s="859"/>
      <c r="G10" s="817"/>
      <c r="H10" s="817"/>
      <c r="I10" s="81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/>
      <c r="D13" s="136" t="s">
        <v>32</v>
      </c>
      <c r="E13" s="819" t="s">
        <v>206</v>
      </c>
      <c r="F13" s="820"/>
      <c r="G13" s="136" t="s">
        <v>33</v>
      </c>
      <c r="H13" s="819"/>
      <c r="I13" s="803"/>
      <c r="J13" s="128"/>
    </row>
    <row r="14" spans="2:10" ht="27.5" x14ac:dyDescent="0.35">
      <c r="B14" s="148" t="s">
        <v>34</v>
      </c>
      <c r="C14" s="821" t="s">
        <v>243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860"/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152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242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101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>
        <v>771728734</v>
      </c>
      <c r="D20" s="875"/>
      <c r="E20" s="876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612"/>
      <c r="D21" s="177"/>
      <c r="E21" s="178"/>
      <c r="F21" s="159" t="s">
        <v>40</v>
      </c>
      <c r="G21" s="816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>
        <v>3</v>
      </c>
      <c r="E58" s="205"/>
      <c r="F58" s="205"/>
      <c r="G58" s="205"/>
      <c r="H58" s="205"/>
      <c r="I58" s="206">
        <f>IF(COUNTBLANK(D58:H58)=4,SUM(D58:G58)*C58,"veuillez entrer une valeur")</f>
        <v>12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>
        <v>3</v>
      </c>
      <c r="E59" s="209"/>
      <c r="F59" s="209"/>
      <c r="G59" s="209"/>
      <c r="H59" s="209"/>
      <c r="I59" s="210">
        <f>IF(COUNTBLANK(D59:H59)=4,SUM(D59:G59)*C59,"veuillez entrer une valeur")</f>
        <v>9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21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>
        <v>3</v>
      </c>
      <c r="E64" s="229"/>
      <c r="F64" s="229"/>
      <c r="G64" s="229"/>
      <c r="H64" s="230"/>
      <c r="I64" s="206">
        <f>IF(COUNTBLANK(D64:H64)=4,SUM(D64:G64)*C64,"veuillez entrer une valeur")</f>
        <v>9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/>
      <c r="E65" s="229">
        <v>2</v>
      </c>
      <c r="F65" s="229"/>
      <c r="G65" s="229"/>
      <c r="H65" s="205"/>
      <c r="I65" s="206">
        <f>IF(COUNTBLANK(D65:H65)=4,SUM(D65:G65)*C65,"veuillez entrer une valeur")</f>
        <v>4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/>
      <c r="E66" s="231">
        <v>2</v>
      </c>
      <c r="F66" s="231"/>
      <c r="G66" s="231"/>
      <c r="H66" s="232"/>
      <c r="I66" s="210">
        <f>IF(COUNTBLANK(D66:H66)=4,SUM(D66:G66)*C66,"veuillez entrer une valeur")</f>
        <v>2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15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/>
      <c r="E71" s="229">
        <v>2</v>
      </c>
      <c r="F71" s="229"/>
      <c r="G71" s="229"/>
      <c r="H71" s="230"/>
      <c r="I71" s="206">
        <f>IF(COUNTBLANK(D71:H71)=4,SUM(D71:G71)*C71,"veuillez entrer une valeur")</f>
        <v>4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/>
      <c r="E72" s="229">
        <v>2</v>
      </c>
      <c r="F72" s="229"/>
      <c r="G72" s="229"/>
      <c r="H72" s="205"/>
      <c r="I72" s="206">
        <f>IF(COUNTBLANK(D72:H72)=4,SUM(D72:G72)*C72,"veuillez entrer une valeur")</f>
        <v>2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/>
      <c r="E73" s="231">
        <v>2</v>
      </c>
      <c r="F73" s="231"/>
      <c r="G73" s="231"/>
      <c r="H73" s="232"/>
      <c r="I73" s="210">
        <f>IF(COUNTBLANK(D73:H73)=4,SUM(D73:G73)*C73,"veuillez entrer une valeur")</f>
        <v>2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8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44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17.254901960784316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20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20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  <c r="R82" s="795" t="s">
        <v>372</v>
      </c>
      <c r="S82" s="796"/>
      <c r="T82" s="797"/>
    </row>
    <row r="83" spans="2:20" ht="43.15" customHeight="1" x14ac:dyDescent="0.35">
      <c r="B83" s="242" t="s">
        <v>64</v>
      </c>
      <c r="C83" s="798">
        <v>43355</v>
      </c>
      <c r="D83" s="799"/>
      <c r="E83" s="800"/>
      <c r="F83" s="801">
        <v>43720</v>
      </c>
      <c r="G83" s="802"/>
      <c r="H83" s="803"/>
      <c r="I83" s="801">
        <v>44086</v>
      </c>
      <c r="J83" s="802"/>
      <c r="K83" s="803"/>
      <c r="L83" s="801">
        <f>IFERROR(DATE(YEAR($C$84)+3,MONTH($C$84),DAY($C$84)),"")</f>
        <v>44451</v>
      </c>
      <c r="M83" s="802"/>
      <c r="N83" s="803"/>
      <c r="O83" s="801">
        <f>IFERROR(DATE(YEAR($C$84)+4,MONTH($C$84),DAY($C$84)),"")</f>
        <v>44816</v>
      </c>
      <c r="P83" s="802"/>
      <c r="Q83" s="803"/>
      <c r="R83" s="801">
        <f>IFERROR(DATE(YEAR($C$84)+5,MONTH($C$84),DAY($C$84)),"")</f>
        <v>45181</v>
      </c>
      <c r="S83" s="802"/>
      <c r="T83" s="803"/>
    </row>
    <row r="84" spans="2:20" ht="27.5" x14ac:dyDescent="0.35">
      <c r="B84" s="243" t="s">
        <v>26</v>
      </c>
      <c r="C84" s="788">
        <v>43355</v>
      </c>
      <c r="D84" s="786"/>
      <c r="E84" s="787"/>
      <c r="F84" s="788">
        <v>43756</v>
      </c>
      <c r="G84" s="786"/>
      <c r="H84" s="787"/>
      <c r="I84" s="788">
        <v>44168</v>
      </c>
      <c r="J84" s="786"/>
      <c r="K84" s="787"/>
      <c r="L84" s="788">
        <v>44407</v>
      </c>
      <c r="M84" s="786"/>
      <c r="N84" s="787"/>
      <c r="O84" s="788">
        <v>44767</v>
      </c>
      <c r="P84" s="786"/>
      <c r="Q84" s="787"/>
      <c r="R84" s="785"/>
      <c r="S84" s="786"/>
      <c r="T84" s="787"/>
    </row>
    <row r="85" spans="2:20" ht="27.5" x14ac:dyDescent="0.35">
      <c r="B85" s="244" t="s">
        <v>27</v>
      </c>
      <c r="C85" s="789">
        <v>17.64</v>
      </c>
      <c r="D85" s="790"/>
      <c r="E85" s="791"/>
      <c r="F85" s="785">
        <v>18.43</v>
      </c>
      <c r="G85" s="786"/>
      <c r="H85" s="787"/>
      <c r="I85" s="785">
        <v>12.941176470588236</v>
      </c>
      <c r="J85" s="786"/>
      <c r="K85" s="787"/>
      <c r="L85" s="792">
        <v>17.64</v>
      </c>
      <c r="M85" s="793"/>
      <c r="N85" s="794"/>
      <c r="O85" s="792">
        <f>D77</f>
        <v>17.254901960784316</v>
      </c>
      <c r="P85" s="793"/>
      <c r="Q85" s="794"/>
      <c r="R85" s="785"/>
      <c r="S85" s="786"/>
      <c r="T85" s="787"/>
    </row>
    <row r="86" spans="2:20" ht="78" customHeight="1" x14ac:dyDescent="0.35">
      <c r="B86" s="243" t="s">
        <v>43</v>
      </c>
      <c r="C86" s="785" t="s">
        <v>168</v>
      </c>
      <c r="D86" s="786"/>
      <c r="E86" s="787"/>
      <c r="F86" s="785" t="s">
        <v>360</v>
      </c>
      <c r="G86" s="786"/>
      <c r="H86" s="787"/>
      <c r="I86" s="785" t="s">
        <v>360</v>
      </c>
      <c r="J86" s="786"/>
      <c r="K86" s="787"/>
      <c r="L86" s="785"/>
      <c r="M86" s="786"/>
      <c r="N86" s="787"/>
      <c r="O86" s="785"/>
      <c r="P86" s="786"/>
      <c r="Q86" s="787"/>
      <c r="R86" s="785" t="s">
        <v>417</v>
      </c>
      <c r="S86" s="786"/>
      <c r="T86" s="787"/>
    </row>
    <row r="87" spans="2:20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61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  <mergeCell ref="R82:T82"/>
    <mergeCell ref="R83:T83"/>
    <mergeCell ref="R84:T84"/>
    <mergeCell ref="R85:T85"/>
    <mergeCell ref="R86:T86"/>
  </mergeCells>
  <conditionalFormatting sqref="C84:E84">
    <cfRule type="cellIs" dxfId="42" priority="2" operator="equal">
      <formula>"veuillez saisir ici une date"</formula>
    </cfRule>
  </conditionalFormatting>
  <conditionalFormatting sqref="G6:I6">
    <cfRule type="cellIs" dxfId="41" priority="1" operator="equal">
      <formula>"Veuillez saisir ici une date"</formula>
    </cfRule>
  </conditionalFormatting>
  <conditionalFormatting sqref="I58:I59 I64:I66 I71:I73">
    <cfRule type="cellIs" dxfId="40" priority="5" operator="equal">
      <formula>"veuillez entrer une valeur"</formula>
    </cfRule>
  </conditionalFormatting>
  <dataValidations count="1">
    <dataValidation type="list" allowBlank="1" showInputMessage="1" showErrorMessage="1" sqref="C7:E7" xr:uid="{00000000-0002-0000-1D00-000000000000}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</sheetPr>
  <dimension ref="B2:T87"/>
  <sheetViews>
    <sheetView topLeftCell="A72" zoomScale="60" zoomScaleNormal="60" zoomScalePageLayoutView="27" workbookViewId="0">
      <selection activeCell="J76" sqref="J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94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42928</v>
      </c>
      <c r="D6" s="856"/>
      <c r="E6" s="857"/>
      <c r="F6" s="129" t="s">
        <v>71</v>
      </c>
      <c r="G6" s="855">
        <v>42928</v>
      </c>
      <c r="H6" s="856"/>
      <c r="I6" s="85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 t="s">
        <v>78</v>
      </c>
      <c r="E9" s="138"/>
      <c r="F9" s="858" t="s">
        <v>319</v>
      </c>
      <c r="G9" s="823"/>
      <c r="H9" s="823"/>
      <c r="I9" s="824"/>
      <c r="J9" s="141"/>
    </row>
    <row r="10" spans="2:10" ht="28" thickBot="1" x14ac:dyDescent="0.4">
      <c r="B10" s="839" t="s">
        <v>30</v>
      </c>
      <c r="C10" s="840"/>
      <c r="D10" s="143"/>
      <c r="E10" s="138"/>
      <c r="F10" s="859"/>
      <c r="G10" s="817"/>
      <c r="H10" s="817"/>
      <c r="I10" s="81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 t="s">
        <v>84</v>
      </c>
      <c r="D13" s="136" t="s">
        <v>32</v>
      </c>
      <c r="E13" s="819"/>
      <c r="F13" s="820"/>
      <c r="G13" s="136" t="s">
        <v>33</v>
      </c>
      <c r="H13" s="819"/>
      <c r="I13" s="803"/>
      <c r="J13" s="128"/>
    </row>
    <row r="14" spans="2:10" ht="27.5" x14ac:dyDescent="0.35">
      <c r="B14" s="148" t="s">
        <v>34</v>
      </c>
      <c r="C14" s="821" t="s">
        <v>137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860"/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152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120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108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>
        <v>774631931</v>
      </c>
      <c r="D20" s="813"/>
      <c r="E20" s="814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816"/>
      <c r="D21" s="817"/>
      <c r="E21" s="818"/>
      <c r="F21" s="159" t="s">
        <v>40</v>
      </c>
      <c r="G21" s="816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/>
      <c r="E58" s="205">
        <v>2</v>
      </c>
      <c r="F58" s="205"/>
      <c r="G58" s="205"/>
      <c r="H58" s="205"/>
      <c r="I58" s="206">
        <f>IF(COUNTBLANK(D58:H58)=4,SUM(D58:G58)*C58,"veuillez entrer une valeur")</f>
        <v>8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/>
      <c r="E59" s="209">
        <v>2</v>
      </c>
      <c r="F59" s="209"/>
      <c r="G59" s="209"/>
      <c r="H59" s="209"/>
      <c r="I59" s="210">
        <f>IF(COUNTBLANK(D59:H59)=4,SUM(D59:G59)*C59,"veuillez entrer une valeur")</f>
        <v>6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14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/>
      <c r="E64" s="229">
        <v>2</v>
      </c>
      <c r="F64" s="229"/>
      <c r="G64" s="229"/>
      <c r="H64" s="230"/>
      <c r="I64" s="206">
        <f>IF(COUNTBLANK(D64:H64)=4,SUM(D64:G64)*C64,"veuillez entrer une valeur")</f>
        <v>6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>
        <v>2</v>
      </c>
      <c r="E65" s="229"/>
      <c r="F65" s="229"/>
      <c r="G65" s="229"/>
      <c r="H65" s="205"/>
      <c r="I65" s="206">
        <f>IF(COUNTBLANK(D65:H65)=4,SUM(D65:G65)*C65,"veuillez entrer une valeur")</f>
        <v>4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>
        <v>3</v>
      </c>
      <c r="E66" s="231"/>
      <c r="F66" s="231"/>
      <c r="G66" s="231"/>
      <c r="H66" s="232"/>
      <c r="I66" s="210">
        <f>IF(COUNTBLANK(D66:H66)=4,SUM(D66:G66)*C66,"veuillez entrer une valeur")</f>
        <v>3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13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>
        <v>3</v>
      </c>
      <c r="E71" s="229"/>
      <c r="F71" s="229"/>
      <c r="G71" s="229"/>
      <c r="H71" s="230"/>
      <c r="I71" s="206">
        <f>IF(COUNTBLANK(D71:H71)=4,SUM(D71:G71)*C71,"veuillez entrer une valeur")</f>
        <v>6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>
        <v>3</v>
      </c>
      <c r="E72" s="229"/>
      <c r="F72" s="229"/>
      <c r="G72" s="229"/>
      <c r="H72" s="205"/>
      <c r="I72" s="206">
        <f>IF(COUNTBLANK(D72:H72)=4,SUM(D72:G72)*C72,"veuillez entrer une valeur")</f>
        <v>3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/>
      <c r="E73" s="231">
        <v>2</v>
      </c>
      <c r="F73" s="231"/>
      <c r="G73" s="231"/>
      <c r="H73" s="232"/>
      <c r="I73" s="210">
        <f>IF(COUNTBLANK(D73:H73)=4,SUM(D73:G73)*C73,"veuillez entrer une valeur")</f>
        <v>2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11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38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14.901960784313726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20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20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  <c r="R82" s="795" t="s">
        <v>372</v>
      </c>
      <c r="S82" s="796"/>
      <c r="T82" s="797"/>
    </row>
    <row r="83" spans="2:20" ht="43.15" customHeight="1" x14ac:dyDescent="0.35">
      <c r="B83" s="242" t="s">
        <v>64</v>
      </c>
      <c r="C83" s="798">
        <v>43293</v>
      </c>
      <c r="D83" s="799"/>
      <c r="E83" s="800"/>
      <c r="F83" s="801">
        <v>43658</v>
      </c>
      <c r="G83" s="802"/>
      <c r="H83" s="803"/>
      <c r="I83" s="801">
        <v>44024</v>
      </c>
      <c r="J83" s="802"/>
      <c r="K83" s="803"/>
      <c r="L83" s="801">
        <f>DATE(YEAR(C84)+3,MONTH(C84),DAY(C84))</f>
        <v>44389</v>
      </c>
      <c r="M83" s="802"/>
      <c r="N83" s="803"/>
      <c r="O83" s="801">
        <f>DATE(YEAR(C84)+4,MONTH(C84),DAY(C84))</f>
        <v>44754</v>
      </c>
      <c r="P83" s="802"/>
      <c r="Q83" s="803"/>
      <c r="R83" s="801">
        <f>DATE(YEAR(F84)+4,MONTH(F84),DAY(F84))</f>
        <v>45217</v>
      </c>
      <c r="S83" s="802"/>
      <c r="T83" s="803"/>
    </row>
    <row r="84" spans="2:20" ht="27.5" x14ac:dyDescent="0.35">
      <c r="B84" s="243" t="s">
        <v>26</v>
      </c>
      <c r="C84" s="788">
        <v>43293</v>
      </c>
      <c r="D84" s="786"/>
      <c r="E84" s="787"/>
      <c r="F84" s="788">
        <v>43756</v>
      </c>
      <c r="G84" s="786"/>
      <c r="H84" s="787"/>
      <c r="I84" s="788">
        <v>44168</v>
      </c>
      <c r="J84" s="786"/>
      <c r="K84" s="787"/>
      <c r="L84" s="788">
        <v>44407</v>
      </c>
      <c r="M84" s="786"/>
      <c r="N84" s="787"/>
      <c r="O84" s="788">
        <v>44772</v>
      </c>
      <c r="P84" s="786"/>
      <c r="Q84" s="787"/>
      <c r="R84" s="788">
        <v>45149</v>
      </c>
      <c r="S84" s="786"/>
      <c r="T84" s="787"/>
    </row>
    <row r="85" spans="2:20" ht="27.5" x14ac:dyDescent="0.35">
      <c r="B85" s="244" t="s">
        <v>27</v>
      </c>
      <c r="C85" s="872">
        <v>14.9</v>
      </c>
      <c r="D85" s="873"/>
      <c r="E85" s="874"/>
      <c r="F85" s="785">
        <v>13.72</v>
      </c>
      <c r="G85" s="786"/>
      <c r="H85" s="787"/>
      <c r="I85" s="785">
        <v>13.333333333333332</v>
      </c>
      <c r="J85" s="786"/>
      <c r="K85" s="787"/>
      <c r="L85" s="792">
        <f>D77</f>
        <v>14.901960784313726</v>
      </c>
      <c r="M85" s="793"/>
      <c r="N85" s="794"/>
      <c r="O85" s="792">
        <v>12.54</v>
      </c>
      <c r="P85" s="793"/>
      <c r="Q85" s="794"/>
      <c r="R85" s="792">
        <f>D77</f>
        <v>14.901960784313726</v>
      </c>
      <c r="S85" s="793"/>
      <c r="T85" s="794"/>
    </row>
    <row r="86" spans="2:20" ht="78" customHeight="1" x14ac:dyDescent="0.35">
      <c r="B86" s="243" t="s">
        <v>43</v>
      </c>
      <c r="C86" s="785"/>
      <c r="D86" s="786"/>
      <c r="E86" s="787"/>
      <c r="F86" s="785"/>
      <c r="G86" s="786"/>
      <c r="H86" s="787"/>
      <c r="I86" s="785"/>
      <c r="J86" s="786"/>
      <c r="K86" s="787"/>
      <c r="L86" s="861" t="s">
        <v>426</v>
      </c>
      <c r="M86" s="862"/>
      <c r="N86" s="863"/>
      <c r="O86" s="861" t="s">
        <v>426</v>
      </c>
      <c r="P86" s="862"/>
      <c r="Q86" s="863"/>
      <c r="R86" s="861"/>
      <c r="S86" s="862"/>
      <c r="T86" s="863"/>
    </row>
    <row r="87" spans="2:20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62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  <mergeCell ref="R82:T82"/>
    <mergeCell ref="R83:T83"/>
    <mergeCell ref="R84:T84"/>
    <mergeCell ref="R85:T85"/>
    <mergeCell ref="R86:T86"/>
  </mergeCells>
  <conditionalFormatting sqref="C84:E84">
    <cfRule type="cellIs" dxfId="39" priority="2" operator="equal">
      <formula>"veuillez saisir ici une date"</formula>
    </cfRule>
  </conditionalFormatting>
  <conditionalFormatting sqref="I58:I59 I64:I66 I71:I73">
    <cfRule type="cellIs" dxfId="38" priority="5" operator="equal">
      <formula>"veuillez entrer une valeur"</formula>
    </cfRule>
  </conditionalFormatting>
  <dataValidations count="1">
    <dataValidation type="list" allowBlank="1" showInputMessage="1" showErrorMessage="1" sqref="C7:E7" xr:uid="{00000000-0002-0000-1E00-000000000000}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A1:Q86"/>
  <sheetViews>
    <sheetView showGridLines="0" topLeftCell="A72" zoomScale="60" zoomScaleNormal="60" workbookViewId="0">
      <selection activeCell="H90" sqref="A1:XFD1048576"/>
    </sheetView>
  </sheetViews>
  <sheetFormatPr baseColWidth="10" defaultColWidth="11.453125" defaultRowHeight="21.5" x14ac:dyDescent="0.9"/>
  <cols>
    <col min="1" max="1" width="21.7265625" style="601" customWidth="1"/>
    <col min="2" max="2" width="14.453125" style="601" bestFit="1" customWidth="1"/>
    <col min="3" max="3" width="20.453125" style="601" customWidth="1"/>
    <col min="4" max="4" width="21.453125" style="601" customWidth="1"/>
    <col min="5" max="5" width="19.26953125" style="601" customWidth="1"/>
    <col min="6" max="6" width="21.7265625" style="601" customWidth="1"/>
    <col min="7" max="7" width="19.26953125" style="601" customWidth="1"/>
    <col min="8" max="8" width="23.1796875" style="601" customWidth="1"/>
    <col min="9" max="16384" width="11.453125" style="601"/>
  </cols>
  <sheetData>
    <row r="1" spans="1:17" ht="38" x14ac:dyDescent="0.9">
      <c r="A1" s="124" t="s">
        <v>37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22" thickBot="1" x14ac:dyDescent="0.95">
      <c r="A2" s="126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55.5" thickBot="1" x14ac:dyDescent="0.95">
      <c r="A3" s="127" t="s">
        <v>1</v>
      </c>
      <c r="B3" s="825" t="s">
        <v>276</v>
      </c>
      <c r="C3" s="826"/>
      <c r="D3" s="826"/>
      <c r="E3" s="826"/>
      <c r="F3" s="826"/>
      <c r="G3" s="826"/>
      <c r="H3" s="827"/>
      <c r="I3" s="128"/>
      <c r="J3" s="125"/>
      <c r="K3" s="125"/>
      <c r="L3" s="125"/>
      <c r="M3" s="125"/>
      <c r="N3" s="125"/>
      <c r="O3" s="125"/>
      <c r="P3" s="125"/>
      <c r="Q3" s="125"/>
    </row>
    <row r="4" spans="1:17" ht="22" thickBot="1" x14ac:dyDescent="0.9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17" ht="138" thickBot="1" x14ac:dyDescent="0.95">
      <c r="A5" s="127" t="s">
        <v>66</v>
      </c>
      <c r="B5" s="855">
        <v>43384</v>
      </c>
      <c r="C5" s="856"/>
      <c r="D5" s="857"/>
      <c r="E5" s="129" t="s">
        <v>71</v>
      </c>
      <c r="F5" s="855">
        <v>43384</v>
      </c>
      <c r="G5" s="856"/>
      <c r="H5" s="857"/>
      <c r="I5" s="125"/>
      <c r="J5" s="125"/>
      <c r="K5" s="125"/>
      <c r="L5" s="125"/>
      <c r="M5" s="125"/>
      <c r="N5" s="125"/>
      <c r="O5" s="125"/>
      <c r="P5" s="125"/>
      <c r="Q5" s="125"/>
    </row>
    <row r="6" spans="1:17" ht="28" thickBot="1" x14ac:dyDescent="0.95">
      <c r="A6" s="130"/>
      <c r="B6" s="130"/>
      <c r="C6" s="130"/>
      <c r="D6" s="130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1:17" ht="28" thickBot="1" x14ac:dyDescent="0.95">
      <c r="A7" s="131" t="s">
        <v>28</v>
      </c>
      <c r="B7" s="132"/>
      <c r="C7" s="133"/>
      <c r="D7" s="125"/>
      <c r="E7" s="131" t="s">
        <v>0</v>
      </c>
      <c r="F7" s="132"/>
      <c r="G7" s="132"/>
      <c r="H7" s="133"/>
      <c r="I7" s="134"/>
      <c r="J7" s="125"/>
      <c r="K7" s="125"/>
      <c r="L7" s="125"/>
      <c r="M7" s="125"/>
      <c r="N7" s="125"/>
      <c r="O7" s="125"/>
      <c r="P7" s="125"/>
      <c r="Q7" s="125"/>
    </row>
    <row r="8" spans="1:17" ht="27.5" x14ac:dyDescent="0.9">
      <c r="A8" s="831" t="s">
        <v>29</v>
      </c>
      <c r="B8" s="832"/>
      <c r="C8" s="137" t="s">
        <v>73</v>
      </c>
      <c r="D8" s="138"/>
      <c r="E8" s="833" t="s">
        <v>267</v>
      </c>
      <c r="F8" s="834"/>
      <c r="G8" s="834"/>
      <c r="H8" s="835"/>
      <c r="I8" s="141"/>
      <c r="J8" s="125"/>
      <c r="K8" s="125"/>
      <c r="L8" s="125"/>
      <c r="M8" s="125"/>
      <c r="N8" s="125"/>
      <c r="O8" s="125"/>
      <c r="P8" s="125"/>
      <c r="Q8" s="125"/>
    </row>
    <row r="9" spans="1:17" ht="28" thickBot="1" x14ac:dyDescent="0.95">
      <c r="A9" s="839" t="s">
        <v>30</v>
      </c>
      <c r="B9" s="840"/>
      <c r="C9" s="143" t="s">
        <v>73</v>
      </c>
      <c r="D9" s="138"/>
      <c r="E9" s="836"/>
      <c r="F9" s="837"/>
      <c r="G9" s="837"/>
      <c r="H9" s="838"/>
      <c r="I9" s="141"/>
      <c r="J9" s="125"/>
      <c r="K9" s="125"/>
      <c r="L9" s="125"/>
      <c r="M9" s="125"/>
      <c r="N9" s="125"/>
      <c r="O9" s="125"/>
      <c r="P9" s="125"/>
      <c r="Q9" s="125"/>
    </row>
    <row r="10" spans="1:17" ht="22" thickBot="1" x14ac:dyDescent="0.9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7" ht="28" thickBot="1" x14ac:dyDescent="0.95">
      <c r="A11" s="131" t="s">
        <v>44</v>
      </c>
      <c r="B11" s="132"/>
      <c r="C11" s="132"/>
      <c r="D11" s="132"/>
      <c r="E11" s="132"/>
      <c r="F11" s="132"/>
      <c r="G11" s="132"/>
      <c r="H11" s="133"/>
      <c r="I11" s="134"/>
      <c r="J11" s="125"/>
      <c r="K11" s="125"/>
      <c r="L11" s="125"/>
      <c r="M11" s="125"/>
      <c r="N11" s="125"/>
      <c r="O11" s="125"/>
      <c r="P11" s="125"/>
      <c r="Q11" s="125"/>
    </row>
    <row r="12" spans="1:17" ht="27.5" x14ac:dyDescent="0.9">
      <c r="A12" s="135" t="s">
        <v>31</v>
      </c>
      <c r="B12" s="147"/>
      <c r="C12" s="136" t="s">
        <v>32</v>
      </c>
      <c r="D12" s="819" t="s">
        <v>321</v>
      </c>
      <c r="E12" s="820"/>
      <c r="F12" s="136" t="s">
        <v>33</v>
      </c>
      <c r="G12" s="819" t="s">
        <v>322</v>
      </c>
      <c r="H12" s="803"/>
      <c r="I12" s="128"/>
      <c r="J12" s="125"/>
      <c r="K12" s="125"/>
      <c r="L12" s="125"/>
      <c r="M12" s="125"/>
      <c r="N12" s="125"/>
      <c r="O12" s="125"/>
      <c r="P12" s="125"/>
      <c r="Q12" s="125"/>
    </row>
    <row r="13" spans="1:17" ht="27.5" x14ac:dyDescent="0.9">
      <c r="A13" s="148" t="s">
        <v>34</v>
      </c>
      <c r="B13" s="821" t="s">
        <v>320</v>
      </c>
      <c r="C13" s="786"/>
      <c r="D13" s="786"/>
      <c r="E13" s="786"/>
      <c r="F13" s="786"/>
      <c r="G13" s="786"/>
      <c r="H13" s="787"/>
      <c r="I13" s="128"/>
      <c r="J13" s="125"/>
      <c r="K13" s="125"/>
      <c r="L13" s="125"/>
      <c r="M13" s="125"/>
      <c r="N13" s="125"/>
      <c r="O13" s="125"/>
      <c r="P13" s="125"/>
      <c r="Q13" s="125"/>
    </row>
    <row r="14" spans="1:17" ht="28" thickBot="1" x14ac:dyDescent="0.95">
      <c r="A14" s="142" t="s">
        <v>35</v>
      </c>
      <c r="B14" s="860"/>
      <c r="C14" s="810"/>
      <c r="D14" s="810"/>
      <c r="E14" s="810"/>
      <c r="F14" s="810"/>
      <c r="G14" s="810"/>
      <c r="H14" s="811"/>
      <c r="I14" s="128"/>
      <c r="J14" s="125"/>
      <c r="K14" s="125"/>
      <c r="L14" s="125"/>
      <c r="M14" s="125"/>
      <c r="N14" s="125"/>
      <c r="O14" s="125"/>
      <c r="P14" s="125"/>
      <c r="Q14" s="125"/>
    </row>
    <row r="15" spans="1:17" ht="28" thickBot="1" x14ac:dyDescent="0.95">
      <c r="A15" s="149"/>
      <c r="B15" s="130"/>
      <c r="C15" s="130"/>
      <c r="D15" s="130"/>
      <c r="E15" s="130"/>
      <c r="F15" s="130"/>
      <c r="G15" s="130"/>
      <c r="H15" s="130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1:17" ht="28" thickBot="1" x14ac:dyDescent="0.95">
      <c r="A16" s="150" t="s">
        <v>89</v>
      </c>
      <c r="B16" s="151"/>
      <c r="C16" s="151"/>
      <c r="D16" s="476"/>
      <c r="E16" s="131" t="s">
        <v>36</v>
      </c>
      <c r="F16" s="132"/>
      <c r="G16" s="132"/>
      <c r="H16" s="133"/>
      <c r="I16" s="134"/>
      <c r="J16" s="125"/>
      <c r="K16" s="125"/>
      <c r="L16" s="125"/>
      <c r="M16" s="125"/>
      <c r="N16" s="125"/>
      <c r="O16" s="125"/>
      <c r="P16" s="125"/>
      <c r="Q16" s="125"/>
    </row>
    <row r="17" spans="1:17" ht="27.5" x14ac:dyDescent="0.9">
      <c r="A17" s="153" t="s">
        <v>38</v>
      </c>
      <c r="B17" s="822" t="s">
        <v>277</v>
      </c>
      <c r="C17" s="823"/>
      <c r="D17" s="824"/>
      <c r="E17" s="154" t="s">
        <v>38</v>
      </c>
      <c r="F17" s="822"/>
      <c r="G17" s="823"/>
      <c r="H17" s="824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1:17" ht="27.5" x14ac:dyDescent="0.9">
      <c r="A18" s="155" t="s">
        <v>41</v>
      </c>
      <c r="B18" s="812" t="s">
        <v>278</v>
      </c>
      <c r="C18" s="813"/>
      <c r="D18" s="814"/>
      <c r="E18" s="154" t="s">
        <v>41</v>
      </c>
      <c r="F18" s="812"/>
      <c r="G18" s="813"/>
      <c r="H18" s="814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1:17" ht="27.5" x14ac:dyDescent="0.9">
      <c r="A19" s="155" t="s">
        <v>39</v>
      </c>
      <c r="B19" s="815" t="s">
        <v>279</v>
      </c>
      <c r="C19" s="875"/>
      <c r="D19" s="876"/>
      <c r="E19" s="154" t="s">
        <v>39</v>
      </c>
      <c r="F19" s="812"/>
      <c r="G19" s="813"/>
      <c r="H19" s="814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1:17" ht="28" thickBot="1" x14ac:dyDescent="0.95">
      <c r="A20" s="158" t="s">
        <v>40</v>
      </c>
      <c r="B20" s="613"/>
      <c r="C20" s="177"/>
      <c r="D20" s="178"/>
      <c r="E20" s="159" t="s">
        <v>40</v>
      </c>
      <c r="F20" s="816"/>
      <c r="G20" s="817"/>
      <c r="H20" s="818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1:17" x14ac:dyDescent="0.9">
      <c r="A21" s="141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25"/>
      <c r="M21" s="125"/>
      <c r="N21" s="125"/>
      <c r="O21" s="125"/>
      <c r="P21" s="125"/>
      <c r="Q21" s="125"/>
    </row>
    <row r="22" spans="1:17" ht="38" x14ac:dyDescent="0.9">
      <c r="A22" s="124" t="s">
        <v>62</v>
      </c>
      <c r="B22" s="141"/>
      <c r="C22" s="141"/>
      <c r="D22" s="141"/>
      <c r="E22" s="141"/>
      <c r="F22" s="141"/>
      <c r="G22" s="125"/>
      <c r="H22" s="141"/>
      <c r="I22" s="141"/>
      <c r="J22" s="141"/>
      <c r="K22" s="141"/>
      <c r="L22" s="125"/>
      <c r="M22" s="125"/>
      <c r="N22" s="125"/>
      <c r="O22" s="125"/>
      <c r="P22" s="125"/>
      <c r="Q22" s="125"/>
    </row>
    <row r="23" spans="1:17" ht="22" thickBot="1" x14ac:dyDescent="0.95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1:17" ht="27.5" x14ac:dyDescent="0.9">
      <c r="A24" s="160" t="s">
        <v>48</v>
      </c>
      <c r="B24" s="161"/>
      <c r="C24" s="162"/>
      <c r="D24" s="163" t="s">
        <v>47</v>
      </c>
      <c r="E24" s="161"/>
      <c r="F24" s="162"/>
      <c r="G24" s="125"/>
      <c r="H24" s="130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1:17" ht="27.5" x14ac:dyDescent="0.9">
      <c r="A25" s="785"/>
      <c r="B25" s="786"/>
      <c r="C25" s="787"/>
      <c r="D25" s="785"/>
      <c r="E25" s="786"/>
      <c r="F25" s="787"/>
      <c r="G25" s="125"/>
      <c r="H25" s="130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1:17" ht="27.5" x14ac:dyDescent="0.9">
      <c r="A26" s="785"/>
      <c r="B26" s="786"/>
      <c r="C26" s="787"/>
      <c r="D26" s="785"/>
      <c r="E26" s="786"/>
      <c r="F26" s="787"/>
      <c r="G26" s="125"/>
      <c r="H26" s="164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1:17" ht="27.5" x14ac:dyDescent="0.9">
      <c r="A27" s="785"/>
      <c r="B27" s="786"/>
      <c r="C27" s="787"/>
      <c r="D27" s="785"/>
      <c r="E27" s="786"/>
      <c r="F27" s="787"/>
      <c r="G27" s="125"/>
      <c r="H27" s="130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1:17" ht="27.5" x14ac:dyDescent="0.9">
      <c r="A28" s="785"/>
      <c r="B28" s="786"/>
      <c r="C28" s="787"/>
      <c r="D28" s="785"/>
      <c r="E28" s="786"/>
      <c r="F28" s="787"/>
      <c r="G28" s="125"/>
      <c r="H28" s="130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1:17" ht="27.5" x14ac:dyDescent="0.9">
      <c r="A29" s="785"/>
      <c r="B29" s="786"/>
      <c r="C29" s="787"/>
      <c r="D29" s="785"/>
      <c r="E29" s="786"/>
      <c r="F29" s="787"/>
      <c r="G29" s="125"/>
      <c r="H29" s="130"/>
      <c r="I29" s="125"/>
      <c r="J29" s="125"/>
      <c r="K29" s="125"/>
      <c r="L29" s="125"/>
      <c r="M29" s="125"/>
      <c r="N29" s="125"/>
      <c r="O29" s="125"/>
      <c r="P29" s="125"/>
      <c r="Q29" s="125"/>
    </row>
    <row r="30" spans="1:17" ht="28" thickBot="1" x14ac:dyDescent="0.95">
      <c r="A30" s="809"/>
      <c r="B30" s="810"/>
      <c r="C30" s="811"/>
      <c r="D30" s="809"/>
      <c r="E30" s="810"/>
      <c r="F30" s="811"/>
      <c r="G30" s="125"/>
      <c r="H30" s="130"/>
      <c r="I30" s="125"/>
      <c r="J30" s="125"/>
      <c r="K30" s="125"/>
      <c r="L30" s="125"/>
      <c r="M30" s="125"/>
      <c r="N30" s="125"/>
      <c r="O30" s="125"/>
      <c r="P30" s="125"/>
      <c r="Q30" s="125"/>
    </row>
    <row r="31" spans="1:17" ht="28" thickBot="1" x14ac:dyDescent="0.95">
      <c r="A31" s="130"/>
      <c r="B31" s="130"/>
      <c r="C31" s="130"/>
      <c r="D31" s="130"/>
      <c r="E31" s="130"/>
      <c r="F31" s="130"/>
      <c r="G31" s="125"/>
      <c r="H31" s="130"/>
      <c r="I31" s="125"/>
      <c r="J31" s="125"/>
      <c r="K31" s="125"/>
      <c r="L31" s="125"/>
      <c r="M31" s="125"/>
      <c r="N31" s="125"/>
      <c r="O31" s="125"/>
      <c r="P31" s="125"/>
      <c r="Q31" s="125"/>
    </row>
    <row r="32" spans="1:17" ht="28" thickBot="1" x14ac:dyDescent="0.95">
      <c r="A32" s="131" t="s">
        <v>49</v>
      </c>
      <c r="B32" s="165"/>
      <c r="C32" s="165"/>
      <c r="D32" s="165"/>
      <c r="E32" s="165"/>
      <c r="F32" s="166"/>
      <c r="G32" s="125"/>
      <c r="H32" s="130"/>
      <c r="I32" s="125"/>
      <c r="J32" s="125"/>
      <c r="K32" s="125"/>
      <c r="L32" s="125"/>
      <c r="M32" s="125"/>
      <c r="N32" s="125"/>
      <c r="O32" s="125"/>
      <c r="P32" s="125"/>
      <c r="Q32" s="125"/>
    </row>
    <row r="33" spans="1:17" ht="27.5" x14ac:dyDescent="0.9">
      <c r="A33" s="167"/>
      <c r="B33" s="139"/>
      <c r="C33" s="139"/>
      <c r="D33" s="139"/>
      <c r="E33" s="139"/>
      <c r="F33" s="140"/>
      <c r="G33" s="125"/>
      <c r="H33" s="130"/>
      <c r="I33" s="125"/>
      <c r="J33" s="125"/>
      <c r="K33" s="125"/>
      <c r="L33" s="125"/>
      <c r="M33" s="125"/>
      <c r="N33" s="125"/>
      <c r="O33" s="125"/>
      <c r="P33" s="125"/>
      <c r="Q33" s="125"/>
    </row>
    <row r="34" spans="1:17" ht="27.5" x14ac:dyDescent="0.9">
      <c r="A34" s="168"/>
      <c r="B34" s="156"/>
      <c r="C34" s="156"/>
      <c r="D34" s="156"/>
      <c r="E34" s="156"/>
      <c r="F34" s="157"/>
      <c r="G34" s="125"/>
      <c r="H34" s="130"/>
      <c r="I34" s="125"/>
      <c r="J34" s="125"/>
      <c r="K34" s="125"/>
      <c r="L34" s="125"/>
      <c r="M34" s="125"/>
      <c r="N34" s="125"/>
      <c r="O34" s="125"/>
      <c r="P34" s="125"/>
      <c r="Q34" s="125"/>
    </row>
    <row r="35" spans="1:17" ht="27.5" x14ac:dyDescent="0.9">
      <c r="A35" s="168"/>
      <c r="B35" s="156"/>
      <c r="C35" s="156"/>
      <c r="D35" s="156"/>
      <c r="E35" s="156"/>
      <c r="F35" s="157"/>
      <c r="G35" s="125"/>
      <c r="H35" s="130"/>
      <c r="I35" s="125"/>
      <c r="J35" s="125"/>
      <c r="K35" s="125"/>
      <c r="L35" s="125"/>
      <c r="M35" s="125"/>
      <c r="N35" s="125"/>
      <c r="O35" s="125"/>
      <c r="P35" s="125"/>
      <c r="Q35" s="125"/>
    </row>
    <row r="36" spans="1:17" ht="27.5" x14ac:dyDescent="0.9">
      <c r="A36" s="168"/>
      <c r="B36" s="156"/>
      <c r="C36" s="156"/>
      <c r="D36" s="156"/>
      <c r="E36" s="156"/>
      <c r="F36" s="157"/>
      <c r="G36" s="125"/>
      <c r="H36" s="130"/>
      <c r="I36" s="125"/>
      <c r="J36" s="125"/>
      <c r="K36" s="125"/>
      <c r="L36" s="125"/>
      <c r="M36" s="125"/>
      <c r="N36" s="125"/>
      <c r="O36" s="125"/>
      <c r="P36" s="125"/>
      <c r="Q36" s="125"/>
    </row>
    <row r="37" spans="1:17" ht="28" thickBot="1" x14ac:dyDescent="0.95">
      <c r="A37" s="144"/>
      <c r="B37" s="145"/>
      <c r="C37" s="145"/>
      <c r="D37" s="145"/>
      <c r="E37" s="145"/>
      <c r="F37" s="146"/>
      <c r="G37" s="125"/>
      <c r="H37" s="130"/>
      <c r="I37" s="125"/>
      <c r="J37" s="125"/>
      <c r="K37" s="125"/>
      <c r="L37" s="125"/>
      <c r="M37" s="125"/>
      <c r="N37" s="125"/>
      <c r="O37" s="125"/>
      <c r="P37" s="125"/>
      <c r="Q37" s="125"/>
    </row>
    <row r="38" spans="1:17" ht="27.5" x14ac:dyDescent="0.9">
      <c r="A38" s="130"/>
      <c r="B38" s="130"/>
      <c r="C38" s="130"/>
      <c r="D38" s="130"/>
      <c r="E38" s="130"/>
      <c r="F38" s="130"/>
      <c r="G38" s="125"/>
      <c r="H38" s="130"/>
      <c r="I38" s="125"/>
      <c r="J38" s="125"/>
      <c r="K38" s="125"/>
      <c r="L38" s="125"/>
      <c r="M38" s="125"/>
      <c r="N38" s="125"/>
      <c r="O38" s="125"/>
      <c r="P38" s="125"/>
      <c r="Q38" s="125"/>
    </row>
    <row r="39" spans="1:17" ht="38" x14ac:dyDescent="0.9">
      <c r="A39" s="124" t="s">
        <v>61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25"/>
      <c r="M39" s="125"/>
      <c r="N39" s="125"/>
      <c r="O39" s="125"/>
      <c r="P39" s="125"/>
      <c r="Q39" s="125"/>
    </row>
    <row r="40" spans="1:17" ht="30.5" x14ac:dyDescent="0.9">
      <c r="A40" s="169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25"/>
      <c r="M40" s="125"/>
      <c r="N40" s="125"/>
      <c r="O40" s="125"/>
      <c r="P40" s="125"/>
      <c r="Q40" s="125"/>
    </row>
    <row r="41" spans="1:17" ht="35" x14ac:dyDescent="0.9">
      <c r="A41" s="170" t="s">
        <v>57</v>
      </c>
      <c r="B41" s="128"/>
      <c r="C41" s="128"/>
      <c r="D41" s="128"/>
      <c r="E41" s="128"/>
      <c r="F41" s="128"/>
      <c r="G41" s="128"/>
      <c r="H41" s="141"/>
      <c r="I41" s="141"/>
      <c r="J41" s="141"/>
      <c r="K41" s="141"/>
      <c r="L41" s="125"/>
      <c r="M41" s="125"/>
      <c r="N41" s="125"/>
      <c r="O41" s="125"/>
      <c r="P41" s="125"/>
      <c r="Q41" s="125"/>
    </row>
    <row r="42" spans="1:17" ht="28" thickBot="1" x14ac:dyDescent="0.95">
      <c r="A42" s="130"/>
      <c r="B42" s="128"/>
      <c r="C42" s="128"/>
      <c r="D42" s="128"/>
      <c r="E42" s="128"/>
      <c r="F42" s="128"/>
      <c r="G42" s="128"/>
      <c r="H42" s="141"/>
      <c r="I42" s="141"/>
      <c r="J42" s="141"/>
      <c r="K42" s="141"/>
      <c r="L42" s="125"/>
      <c r="M42" s="125"/>
      <c r="N42" s="125"/>
      <c r="O42" s="125"/>
      <c r="P42" s="125"/>
      <c r="Q42" s="125"/>
    </row>
    <row r="43" spans="1:17" ht="28" thickBot="1" x14ac:dyDescent="0.95">
      <c r="A43" s="804" t="s">
        <v>58</v>
      </c>
      <c r="B43" s="805"/>
      <c r="C43" s="805"/>
      <c r="D43" s="805"/>
      <c r="E43" s="805"/>
      <c r="F43" s="805"/>
      <c r="G43" s="805"/>
      <c r="H43" s="806"/>
      <c r="I43" s="141"/>
      <c r="J43" s="141"/>
      <c r="K43" s="141"/>
      <c r="L43" s="125"/>
      <c r="M43" s="125"/>
      <c r="N43" s="125"/>
      <c r="O43" s="125"/>
      <c r="P43" s="125"/>
      <c r="Q43" s="125"/>
    </row>
    <row r="44" spans="1:17" ht="27.5" x14ac:dyDescent="0.9">
      <c r="A44" s="171"/>
      <c r="B44" s="172"/>
      <c r="C44" s="172"/>
      <c r="D44" s="172"/>
      <c r="E44" s="172"/>
      <c r="F44" s="172"/>
      <c r="G44" s="172"/>
      <c r="H44" s="173"/>
      <c r="I44" s="141"/>
      <c r="J44" s="141"/>
      <c r="K44" s="141"/>
      <c r="L44" s="125"/>
      <c r="M44" s="125"/>
      <c r="N44" s="125"/>
      <c r="O44" s="125"/>
      <c r="P44" s="125"/>
      <c r="Q44" s="125"/>
    </row>
    <row r="45" spans="1:17" ht="27.5" x14ac:dyDescent="0.9">
      <c r="A45" s="174"/>
      <c r="B45" s="128"/>
      <c r="C45" s="128"/>
      <c r="D45" s="128"/>
      <c r="E45" s="128"/>
      <c r="F45" s="128"/>
      <c r="G45" s="128"/>
      <c r="H45" s="175"/>
      <c r="I45" s="141"/>
      <c r="J45" s="141"/>
      <c r="K45" s="141"/>
      <c r="L45" s="125"/>
      <c r="M45" s="125"/>
      <c r="N45" s="125"/>
      <c r="O45" s="125"/>
      <c r="P45" s="125"/>
      <c r="Q45" s="125"/>
    </row>
    <row r="46" spans="1:17" ht="27.5" x14ac:dyDescent="0.9">
      <c r="A46" s="174"/>
      <c r="B46" s="128"/>
      <c r="C46" s="128"/>
      <c r="D46" s="128"/>
      <c r="E46" s="128"/>
      <c r="F46" s="128"/>
      <c r="G46" s="128"/>
      <c r="H46" s="175"/>
      <c r="I46" s="141"/>
      <c r="J46" s="141"/>
      <c r="K46" s="141"/>
      <c r="L46" s="125"/>
      <c r="M46" s="125"/>
      <c r="N46" s="125"/>
      <c r="O46" s="125"/>
      <c r="P46" s="125"/>
      <c r="Q46" s="125"/>
    </row>
    <row r="47" spans="1:17" ht="27.5" x14ac:dyDescent="0.9">
      <c r="A47" s="174"/>
      <c r="B47" s="128"/>
      <c r="C47" s="128"/>
      <c r="D47" s="128"/>
      <c r="E47" s="128"/>
      <c r="F47" s="128"/>
      <c r="G47" s="128"/>
      <c r="H47" s="175"/>
      <c r="I47" s="141"/>
      <c r="J47" s="141"/>
      <c r="K47" s="141"/>
      <c r="L47" s="125"/>
      <c r="M47" s="125"/>
      <c r="N47" s="125"/>
      <c r="O47" s="125"/>
      <c r="P47" s="125"/>
      <c r="Q47" s="125"/>
    </row>
    <row r="48" spans="1:17" ht="28" thickBot="1" x14ac:dyDescent="0.95">
      <c r="A48" s="176"/>
      <c r="B48" s="177"/>
      <c r="C48" s="177"/>
      <c r="D48" s="177"/>
      <c r="E48" s="177"/>
      <c r="F48" s="177"/>
      <c r="G48" s="177"/>
      <c r="H48" s="178"/>
      <c r="I48" s="141"/>
      <c r="J48" s="141"/>
      <c r="K48" s="141"/>
      <c r="L48" s="125"/>
      <c r="M48" s="125"/>
      <c r="N48" s="125"/>
      <c r="O48" s="125"/>
      <c r="P48" s="125"/>
      <c r="Q48" s="125"/>
    </row>
    <row r="49" spans="1:17" ht="30.5" x14ac:dyDescent="0.9">
      <c r="A49" s="169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25"/>
      <c r="M49" s="125"/>
      <c r="N49" s="125"/>
      <c r="O49" s="125"/>
      <c r="P49" s="125"/>
      <c r="Q49" s="125"/>
    </row>
    <row r="50" spans="1:17" ht="35" x14ac:dyDescent="0.9">
      <c r="A50" s="170" t="s">
        <v>46</v>
      </c>
      <c r="B50" s="128"/>
      <c r="C50" s="125"/>
      <c r="D50" s="130"/>
      <c r="E50" s="128"/>
      <c r="F50" s="128"/>
      <c r="G50" s="128"/>
      <c r="H50" s="128"/>
      <c r="I50" s="141"/>
      <c r="J50" s="141"/>
      <c r="K50" s="141"/>
      <c r="L50" s="125"/>
      <c r="M50" s="125"/>
      <c r="N50" s="125"/>
      <c r="O50" s="125"/>
      <c r="P50" s="125"/>
      <c r="Q50" s="125"/>
    </row>
    <row r="51" spans="1:17" ht="28" thickBot="1" x14ac:dyDescent="0.95">
      <c r="A51" s="179"/>
      <c r="B51" s="128"/>
      <c r="C51" s="128"/>
      <c r="D51" s="128"/>
      <c r="E51" s="128"/>
      <c r="F51" s="128"/>
      <c r="G51" s="128"/>
      <c r="H51" s="128"/>
      <c r="I51" s="141"/>
      <c r="J51" s="141"/>
      <c r="K51" s="141"/>
      <c r="L51" s="125"/>
      <c r="M51" s="125"/>
      <c r="N51" s="125"/>
      <c r="O51" s="125"/>
      <c r="P51" s="125"/>
      <c r="Q51" s="125"/>
    </row>
    <row r="52" spans="1:17" ht="55" x14ac:dyDescent="0.9">
      <c r="A52" s="128"/>
      <c r="B52" s="128"/>
      <c r="C52" s="180" t="s">
        <v>21</v>
      </c>
      <c r="D52" s="181" t="s">
        <v>22</v>
      </c>
      <c r="E52" s="182" t="s">
        <v>23</v>
      </c>
      <c r="F52" s="183" t="s">
        <v>24</v>
      </c>
      <c r="G52" s="184"/>
      <c r="H52" s="128"/>
      <c r="I52" s="141"/>
      <c r="J52" s="141"/>
      <c r="K52" s="141"/>
      <c r="L52" s="125"/>
      <c r="M52" s="125"/>
      <c r="N52" s="125"/>
      <c r="O52" s="125"/>
      <c r="P52" s="125"/>
      <c r="Q52" s="125"/>
    </row>
    <row r="53" spans="1:17" ht="55.5" thickBot="1" x14ac:dyDescent="0.95">
      <c r="A53" s="128"/>
      <c r="B53" s="128"/>
      <c r="C53" s="185" t="s">
        <v>4</v>
      </c>
      <c r="D53" s="186" t="s">
        <v>3</v>
      </c>
      <c r="E53" s="187" t="s">
        <v>5</v>
      </c>
      <c r="F53" s="188" t="s">
        <v>6</v>
      </c>
      <c r="G53" s="184"/>
      <c r="H53" s="128"/>
      <c r="I53" s="141"/>
      <c r="J53" s="141"/>
      <c r="K53" s="141"/>
      <c r="L53" s="125"/>
      <c r="M53" s="125"/>
      <c r="N53" s="125"/>
      <c r="O53" s="125"/>
      <c r="P53" s="125"/>
      <c r="Q53" s="125"/>
    </row>
    <row r="54" spans="1:17" ht="28" thickBot="1" x14ac:dyDescent="0.95">
      <c r="A54" s="128"/>
      <c r="B54" s="128"/>
      <c r="C54" s="128"/>
      <c r="D54" s="128"/>
      <c r="E54" s="128"/>
      <c r="F54" s="128"/>
      <c r="G54" s="128"/>
      <c r="H54" s="128"/>
      <c r="I54" s="141"/>
      <c r="J54" s="141"/>
      <c r="K54" s="141"/>
      <c r="L54" s="125"/>
      <c r="M54" s="125"/>
      <c r="N54" s="125"/>
      <c r="O54" s="125"/>
      <c r="P54" s="125"/>
      <c r="Q54" s="125"/>
    </row>
    <row r="55" spans="1:17" ht="55" x14ac:dyDescent="0.9">
      <c r="A55" s="189" t="s">
        <v>7</v>
      </c>
      <c r="B55" s="190" t="s">
        <v>56</v>
      </c>
      <c r="C55" s="191" t="s">
        <v>8</v>
      </c>
      <c r="D55" s="192" t="s">
        <v>2</v>
      </c>
      <c r="E55" s="193" t="s">
        <v>9</v>
      </c>
      <c r="F55" s="194" t="s">
        <v>10</v>
      </c>
      <c r="G55" s="194" t="s">
        <v>51</v>
      </c>
      <c r="H55" s="195" t="s">
        <v>11</v>
      </c>
      <c r="I55" s="141"/>
      <c r="J55" s="141"/>
      <c r="K55" s="141"/>
      <c r="L55" s="125"/>
      <c r="M55" s="125"/>
      <c r="N55" s="125"/>
      <c r="O55" s="125"/>
      <c r="P55" s="125"/>
      <c r="Q55" s="125"/>
    </row>
    <row r="56" spans="1:17" ht="55" x14ac:dyDescent="0.9">
      <c r="A56" s="196"/>
      <c r="B56" s="197">
        <f>SUM(B57:B58)</f>
        <v>7</v>
      </c>
      <c r="C56" s="198" t="s">
        <v>12</v>
      </c>
      <c r="D56" s="199" t="s">
        <v>13</v>
      </c>
      <c r="E56" s="200" t="s">
        <v>14</v>
      </c>
      <c r="F56" s="201" t="s">
        <v>15</v>
      </c>
      <c r="G56" s="201" t="s">
        <v>53</v>
      </c>
      <c r="H56" s="202"/>
      <c r="I56" s="141"/>
      <c r="J56" s="141"/>
      <c r="K56" s="141"/>
      <c r="L56" s="125"/>
      <c r="M56" s="125"/>
      <c r="N56" s="125"/>
      <c r="O56" s="125"/>
      <c r="P56" s="125"/>
      <c r="Q56" s="125"/>
    </row>
    <row r="57" spans="1:17" ht="82.5" x14ac:dyDescent="0.9">
      <c r="A57" s="203" t="s">
        <v>142</v>
      </c>
      <c r="B57" s="204">
        <v>4</v>
      </c>
      <c r="C57" s="205">
        <v>3</v>
      </c>
      <c r="D57" s="205"/>
      <c r="E57" s="205"/>
      <c r="F57" s="205"/>
      <c r="G57" s="205"/>
      <c r="H57" s="206">
        <f>IF(COUNTBLANK(C57:G57)=4,SUM(C57:F57)*B57,"veuillez entrer une valeur")</f>
        <v>12</v>
      </c>
      <c r="I57" s="141"/>
      <c r="J57" s="125"/>
      <c r="K57" s="141"/>
      <c r="L57" s="125"/>
      <c r="M57" s="125"/>
      <c r="N57" s="125"/>
      <c r="O57" s="125"/>
      <c r="P57" s="125"/>
      <c r="Q57" s="125"/>
    </row>
    <row r="58" spans="1:17" ht="55.5" thickBot="1" x14ac:dyDescent="0.95">
      <c r="A58" s="207" t="s">
        <v>16</v>
      </c>
      <c r="B58" s="208">
        <v>3</v>
      </c>
      <c r="C58" s="209"/>
      <c r="D58" s="209">
        <v>2</v>
      </c>
      <c r="E58" s="209"/>
      <c r="F58" s="209"/>
      <c r="G58" s="209"/>
      <c r="H58" s="210">
        <f>IF(COUNTBLANK(C58:G58)=4,SUM(C58:F58)*B58,"veuillez entrer une valeur")</f>
        <v>6</v>
      </c>
      <c r="I58" s="141"/>
      <c r="J58" s="141"/>
      <c r="K58" s="141"/>
      <c r="L58" s="125"/>
      <c r="M58" s="125"/>
      <c r="N58" s="125"/>
      <c r="O58" s="125"/>
      <c r="P58" s="125"/>
      <c r="Q58" s="125"/>
    </row>
    <row r="59" spans="1:17" ht="28" thickBot="1" x14ac:dyDescent="0.95">
      <c r="A59" s="211" t="s">
        <v>50</v>
      </c>
      <c r="B59" s="212">
        <f>3*B56-IF(G57="x",3*B57,0)-IF(G58="x",3*B58,0)</f>
        <v>21</v>
      </c>
      <c r="C59" s="213"/>
      <c r="D59" s="213"/>
      <c r="E59" s="214"/>
      <c r="F59" s="215" t="s">
        <v>25</v>
      </c>
      <c r="G59" s="215"/>
      <c r="H59" s="216">
        <f>SUM(H57:H58)</f>
        <v>18</v>
      </c>
      <c r="I59" s="141"/>
      <c r="J59" s="141"/>
      <c r="K59" s="141"/>
      <c r="L59" s="125"/>
      <c r="M59" s="125"/>
      <c r="N59" s="125"/>
      <c r="O59" s="125"/>
      <c r="P59" s="125"/>
      <c r="Q59" s="125"/>
    </row>
    <row r="60" spans="1:17" ht="22" thickBot="1" x14ac:dyDescent="0.95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25"/>
      <c r="M60" s="125"/>
      <c r="N60" s="125"/>
      <c r="O60" s="125"/>
      <c r="P60" s="125"/>
      <c r="Q60" s="125"/>
    </row>
    <row r="61" spans="1:17" ht="82.5" x14ac:dyDescent="0.9">
      <c r="A61" s="189" t="s">
        <v>17</v>
      </c>
      <c r="B61" s="217" t="s">
        <v>56</v>
      </c>
      <c r="C61" s="218" t="s">
        <v>8</v>
      </c>
      <c r="D61" s="219" t="s">
        <v>2</v>
      </c>
      <c r="E61" s="220" t="s">
        <v>9</v>
      </c>
      <c r="F61" s="221" t="s">
        <v>10</v>
      </c>
      <c r="G61" s="194" t="s">
        <v>51</v>
      </c>
      <c r="H61" s="195" t="s">
        <v>11</v>
      </c>
      <c r="I61" s="141"/>
      <c r="J61" s="141"/>
      <c r="K61" s="141"/>
      <c r="L61" s="125"/>
      <c r="M61" s="125"/>
      <c r="N61" s="125"/>
      <c r="O61" s="125"/>
      <c r="P61" s="125"/>
      <c r="Q61" s="125"/>
    </row>
    <row r="62" spans="1:17" ht="55" x14ac:dyDescent="0.9">
      <c r="A62" s="196"/>
      <c r="B62" s="222">
        <f>SUM(B63:B65)</f>
        <v>6</v>
      </c>
      <c r="C62" s="223" t="s">
        <v>12</v>
      </c>
      <c r="D62" s="224" t="s">
        <v>13</v>
      </c>
      <c r="E62" s="225" t="s">
        <v>14</v>
      </c>
      <c r="F62" s="226" t="s">
        <v>15</v>
      </c>
      <c r="G62" s="227" t="s">
        <v>54</v>
      </c>
      <c r="H62" s="228"/>
      <c r="I62" s="141"/>
      <c r="J62" s="141"/>
      <c r="K62" s="141"/>
      <c r="L62" s="125"/>
      <c r="M62" s="125"/>
      <c r="N62" s="125"/>
      <c r="O62" s="125"/>
      <c r="P62" s="125"/>
      <c r="Q62" s="125"/>
    </row>
    <row r="63" spans="1:17" ht="55" x14ac:dyDescent="0.9">
      <c r="A63" s="203" t="s">
        <v>18</v>
      </c>
      <c r="B63" s="204">
        <v>3</v>
      </c>
      <c r="C63" s="229"/>
      <c r="D63" s="229">
        <v>2</v>
      </c>
      <c r="E63" s="229"/>
      <c r="F63" s="229"/>
      <c r="G63" s="230"/>
      <c r="H63" s="206">
        <f>IF(COUNTBLANK(C63:G63)=4,SUM(C63:F63)*B63,"veuillez entrer une valeur")</f>
        <v>6</v>
      </c>
      <c r="I63" s="141"/>
      <c r="J63" s="141"/>
      <c r="K63" s="141"/>
      <c r="L63" s="125"/>
      <c r="M63" s="125"/>
      <c r="N63" s="125"/>
      <c r="O63" s="125"/>
      <c r="P63" s="125"/>
      <c r="Q63" s="125"/>
    </row>
    <row r="64" spans="1:17" ht="27.5" x14ac:dyDescent="0.9">
      <c r="A64" s="203" t="s">
        <v>42</v>
      </c>
      <c r="B64" s="204">
        <v>2</v>
      </c>
      <c r="C64" s="229"/>
      <c r="D64" s="229">
        <v>2</v>
      </c>
      <c r="E64" s="229"/>
      <c r="F64" s="229"/>
      <c r="G64" s="205"/>
      <c r="H64" s="206">
        <f>IF(COUNTBLANK(C64:G64)=4,SUM(C64:F64)*B64,"veuillez entrer une valeur")</f>
        <v>4</v>
      </c>
      <c r="I64" s="141"/>
      <c r="J64" s="141"/>
      <c r="K64" s="141"/>
      <c r="L64" s="125"/>
      <c r="M64" s="125"/>
      <c r="N64" s="125"/>
      <c r="O64" s="125"/>
      <c r="P64" s="125"/>
      <c r="Q64" s="125"/>
    </row>
    <row r="65" spans="1:17" ht="55.5" thickBot="1" x14ac:dyDescent="0.95">
      <c r="A65" s="203" t="s">
        <v>19</v>
      </c>
      <c r="B65" s="204">
        <v>1</v>
      </c>
      <c r="C65" s="231"/>
      <c r="D65" s="231">
        <v>2</v>
      </c>
      <c r="E65" s="231"/>
      <c r="F65" s="231"/>
      <c r="G65" s="232"/>
      <c r="H65" s="210">
        <f>IF(COUNTBLANK(C65:G65)=4,SUM(C65:F65)*B65,"veuillez entrer une valeur")</f>
        <v>2</v>
      </c>
      <c r="I65" s="141"/>
      <c r="J65" s="141"/>
      <c r="K65" s="141"/>
      <c r="L65" s="125"/>
      <c r="M65" s="125"/>
      <c r="N65" s="125"/>
      <c r="O65" s="125"/>
      <c r="P65" s="125"/>
      <c r="Q65" s="125"/>
    </row>
    <row r="66" spans="1:17" ht="28" thickBot="1" x14ac:dyDescent="0.95">
      <c r="A66" s="211" t="s">
        <v>50</v>
      </c>
      <c r="B66" s="212">
        <f>3*B62-IF(G63="x",3*B63,0)-IF(G64="x",3*B64,0)-IF(G65="x",3*B65,0)</f>
        <v>18</v>
      </c>
      <c r="C66" s="213"/>
      <c r="D66" s="213"/>
      <c r="E66" s="233"/>
      <c r="F66" s="234" t="s">
        <v>25</v>
      </c>
      <c r="G66" s="215"/>
      <c r="H66" s="216">
        <f>SUM(H63:H65)</f>
        <v>12</v>
      </c>
      <c r="I66" s="141"/>
      <c r="J66" s="141"/>
      <c r="K66" s="141"/>
      <c r="L66" s="125"/>
      <c r="M66" s="125"/>
      <c r="N66" s="125"/>
      <c r="O66" s="125"/>
      <c r="P66" s="125"/>
      <c r="Q66" s="125"/>
    </row>
    <row r="67" spans="1:17" ht="28" thickBot="1" x14ac:dyDescent="0.95">
      <c r="A67" s="128"/>
      <c r="B67" s="128"/>
      <c r="C67" s="128"/>
      <c r="D67" s="128"/>
      <c r="E67" s="128"/>
      <c r="F67" s="128"/>
      <c r="G67" s="128"/>
      <c r="H67" s="128"/>
      <c r="I67" s="141"/>
      <c r="J67" s="141"/>
      <c r="K67" s="141"/>
      <c r="L67" s="125"/>
      <c r="M67" s="125"/>
      <c r="N67" s="125"/>
      <c r="O67" s="125"/>
      <c r="P67" s="125"/>
      <c r="Q67" s="125"/>
    </row>
    <row r="68" spans="1:17" ht="55" x14ac:dyDescent="0.9">
      <c r="A68" s="189" t="s">
        <v>20</v>
      </c>
      <c r="B68" s="217" t="s">
        <v>56</v>
      </c>
      <c r="C68" s="218" t="s">
        <v>8</v>
      </c>
      <c r="D68" s="219" t="s">
        <v>2</v>
      </c>
      <c r="E68" s="220" t="s">
        <v>9</v>
      </c>
      <c r="F68" s="235" t="s">
        <v>10</v>
      </c>
      <c r="G68" s="194" t="s">
        <v>51</v>
      </c>
      <c r="H68" s="195" t="s">
        <v>11</v>
      </c>
      <c r="I68" s="141"/>
      <c r="J68" s="141"/>
      <c r="K68" s="141"/>
      <c r="L68" s="125"/>
      <c r="M68" s="125"/>
      <c r="N68" s="125"/>
      <c r="O68" s="125"/>
      <c r="P68" s="125"/>
      <c r="Q68" s="125"/>
    </row>
    <row r="69" spans="1:17" ht="55" x14ac:dyDescent="0.9">
      <c r="A69" s="196"/>
      <c r="B69" s="222">
        <f>SUM(B70:B72)</f>
        <v>4</v>
      </c>
      <c r="C69" s="223" t="s">
        <v>12</v>
      </c>
      <c r="D69" s="224" t="s">
        <v>13</v>
      </c>
      <c r="E69" s="225" t="s">
        <v>14</v>
      </c>
      <c r="F69" s="236" t="s">
        <v>15</v>
      </c>
      <c r="G69" s="227" t="s">
        <v>55</v>
      </c>
      <c r="H69" s="228"/>
      <c r="I69" s="141"/>
      <c r="J69" s="141"/>
      <c r="K69" s="141"/>
      <c r="L69" s="125"/>
      <c r="M69" s="125"/>
      <c r="N69" s="125"/>
      <c r="O69" s="125"/>
      <c r="P69" s="125"/>
      <c r="Q69" s="125"/>
    </row>
    <row r="70" spans="1:17" ht="137.5" x14ac:dyDescent="0.9">
      <c r="A70" s="203" t="s">
        <v>143</v>
      </c>
      <c r="B70" s="204">
        <v>2</v>
      </c>
      <c r="C70" s="229"/>
      <c r="D70" s="229">
        <v>2</v>
      </c>
      <c r="E70" s="229"/>
      <c r="F70" s="229"/>
      <c r="G70" s="230"/>
      <c r="H70" s="206">
        <f>IF(COUNTBLANK(C70:G70)=4,SUM(C70:F70)*B70,"veuillez entrer une valeur")</f>
        <v>4</v>
      </c>
      <c r="I70" s="141"/>
      <c r="J70" s="141"/>
      <c r="K70" s="141"/>
      <c r="L70" s="125"/>
      <c r="M70" s="125"/>
      <c r="N70" s="125"/>
      <c r="O70" s="125"/>
      <c r="P70" s="125"/>
      <c r="Q70" s="125"/>
    </row>
    <row r="71" spans="1:17" ht="165" x14ac:dyDescent="0.9">
      <c r="A71" s="203" t="s">
        <v>144</v>
      </c>
      <c r="B71" s="204">
        <v>1</v>
      </c>
      <c r="C71" s="229"/>
      <c r="D71" s="229">
        <v>2</v>
      </c>
      <c r="E71" s="229"/>
      <c r="F71" s="229"/>
      <c r="G71" s="205"/>
      <c r="H71" s="206">
        <f>IF(COUNTBLANK(C71:G71)=4,SUM(C71:F71)*B71,"veuillez entrer une valeur")</f>
        <v>2</v>
      </c>
      <c r="I71" s="141"/>
      <c r="J71" s="141"/>
      <c r="K71" s="141"/>
      <c r="L71" s="125"/>
      <c r="M71" s="125"/>
      <c r="N71" s="125"/>
      <c r="O71" s="125"/>
      <c r="P71" s="125"/>
      <c r="Q71" s="125"/>
    </row>
    <row r="72" spans="1:17" ht="248" thickBot="1" x14ac:dyDescent="0.95">
      <c r="A72" s="203" t="s">
        <v>145</v>
      </c>
      <c r="B72" s="204">
        <v>1</v>
      </c>
      <c r="C72" s="231"/>
      <c r="D72" s="231"/>
      <c r="E72" s="231"/>
      <c r="F72" s="231"/>
      <c r="G72" s="232"/>
      <c r="H72" s="210" t="str">
        <f>IF(COUNTBLANK(C72:G72)=4,SUM(C72:F72)*B72,"veuillez entrer une valeur")</f>
        <v>veuillez entrer une valeur</v>
      </c>
      <c r="I72" s="141"/>
      <c r="J72" s="141"/>
      <c r="K72" s="141"/>
      <c r="L72" s="125"/>
      <c r="M72" s="125"/>
      <c r="N72" s="125"/>
      <c r="O72" s="125"/>
      <c r="P72" s="125"/>
      <c r="Q72" s="125"/>
    </row>
    <row r="73" spans="1:17" ht="28" thickBot="1" x14ac:dyDescent="0.95">
      <c r="A73" s="211" t="s">
        <v>50</v>
      </c>
      <c r="B73" s="212">
        <f>3*B69-IF(G70="x",3*B70,0)-IF(G71="x",3*B71,0)-IF(G72="x",3*B72,0)</f>
        <v>12</v>
      </c>
      <c r="C73" s="213"/>
      <c r="D73" s="213"/>
      <c r="E73" s="233"/>
      <c r="F73" s="234" t="s">
        <v>25</v>
      </c>
      <c r="G73" s="215"/>
      <c r="H73" s="216">
        <f>SUM(H70:H72)</f>
        <v>6</v>
      </c>
      <c r="I73" s="141"/>
      <c r="J73" s="141"/>
      <c r="K73" s="141"/>
      <c r="L73" s="125"/>
      <c r="M73" s="125"/>
      <c r="N73" s="125"/>
      <c r="O73" s="125"/>
      <c r="P73" s="125"/>
      <c r="Q73" s="125"/>
    </row>
    <row r="74" spans="1:17" ht="28" thickBot="1" x14ac:dyDescent="0.95">
      <c r="A74" s="128"/>
      <c r="B74" s="128"/>
      <c r="C74" s="128"/>
      <c r="D74" s="128"/>
      <c r="E74" s="128"/>
      <c r="F74" s="128"/>
      <c r="G74" s="128"/>
      <c r="H74" s="128"/>
      <c r="I74" s="141"/>
      <c r="J74" s="141"/>
      <c r="K74" s="141"/>
      <c r="L74" s="125"/>
      <c r="M74" s="125"/>
      <c r="N74" s="125"/>
      <c r="O74" s="125"/>
      <c r="P74" s="125"/>
      <c r="Q74" s="125"/>
    </row>
    <row r="75" spans="1:17" ht="55" x14ac:dyDescent="0.9">
      <c r="A75" s="237" t="s">
        <v>52</v>
      </c>
      <c r="B75" s="238">
        <f>SUM(B59+B66+B73)</f>
        <v>51</v>
      </c>
      <c r="C75" s="239">
        <f>SUM(H73+H66+H59)</f>
        <v>36</v>
      </c>
      <c r="D75" s="128"/>
      <c r="E75" s="128"/>
      <c r="F75" s="128"/>
      <c r="G75" s="128"/>
      <c r="H75" s="128"/>
      <c r="I75" s="141"/>
      <c r="J75" s="141"/>
      <c r="K75" s="141"/>
      <c r="L75" s="125"/>
      <c r="M75" s="125"/>
      <c r="N75" s="125"/>
      <c r="O75" s="125"/>
      <c r="P75" s="125"/>
      <c r="Q75" s="125"/>
    </row>
    <row r="76" spans="1:17" ht="28" thickBot="1" x14ac:dyDescent="0.95">
      <c r="A76" s="807" t="s">
        <v>60</v>
      </c>
      <c r="B76" s="808"/>
      <c r="C76" s="240">
        <f>(C75/B75)*20</f>
        <v>14.117647058823531</v>
      </c>
      <c r="D76" s="128"/>
      <c r="E76" s="128"/>
      <c r="F76" s="128"/>
      <c r="G76" s="128"/>
      <c r="H76" s="128"/>
      <c r="I76" s="141"/>
      <c r="J76" s="141"/>
      <c r="K76" s="141"/>
      <c r="L76" s="125"/>
      <c r="M76" s="125"/>
      <c r="N76" s="125"/>
      <c r="O76" s="125"/>
      <c r="P76" s="125"/>
      <c r="Q76" s="125"/>
    </row>
    <row r="77" spans="1:17" ht="27.5" x14ac:dyDescent="0.9">
      <c r="A77" s="130"/>
      <c r="B77" s="184"/>
      <c r="C77" s="128"/>
      <c r="D77" s="128"/>
      <c r="E77" s="128"/>
      <c r="F77" s="128"/>
      <c r="G77" s="128"/>
      <c r="H77" s="128"/>
      <c r="I77" s="141"/>
      <c r="J77" s="141"/>
      <c r="K77" s="141"/>
      <c r="L77" s="125"/>
      <c r="M77" s="125"/>
      <c r="N77" s="125"/>
      <c r="O77" s="125"/>
      <c r="P77" s="125"/>
      <c r="Q77" s="125"/>
    </row>
    <row r="78" spans="1:17" x14ac:dyDescent="0.9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</row>
    <row r="79" spans="1:17" ht="38" x14ac:dyDescent="0.9">
      <c r="A79" s="124" t="s">
        <v>63</v>
      </c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25"/>
      <c r="M79" s="125"/>
      <c r="N79" s="125"/>
      <c r="O79" s="125"/>
      <c r="P79" s="125"/>
      <c r="Q79" s="125"/>
    </row>
    <row r="80" spans="1:17" ht="22" thickBot="1" x14ac:dyDescent="0.95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25"/>
      <c r="M80" s="125"/>
      <c r="N80" s="125"/>
      <c r="O80" s="125"/>
      <c r="P80" s="125"/>
      <c r="Q80" s="125"/>
    </row>
    <row r="81" spans="1:17" ht="28" thickBot="1" x14ac:dyDescent="0.95">
      <c r="A81" s="241"/>
      <c r="B81" s="795" t="s">
        <v>65</v>
      </c>
      <c r="C81" s="796"/>
      <c r="D81" s="797"/>
      <c r="E81" s="795" t="s">
        <v>67</v>
      </c>
      <c r="F81" s="796"/>
      <c r="G81" s="797"/>
      <c r="H81" s="795" t="s">
        <v>68</v>
      </c>
      <c r="I81" s="796"/>
      <c r="J81" s="797"/>
      <c r="K81" s="795" t="s">
        <v>69</v>
      </c>
      <c r="L81" s="796"/>
      <c r="M81" s="797"/>
      <c r="N81" s="795" t="s">
        <v>70</v>
      </c>
      <c r="O81" s="796"/>
      <c r="P81" s="797"/>
      <c r="Q81" s="125"/>
    </row>
    <row r="82" spans="1:17" ht="27.5" x14ac:dyDescent="0.9">
      <c r="A82" s="242" t="s">
        <v>64</v>
      </c>
      <c r="B82" s="901"/>
      <c r="C82" s="799"/>
      <c r="D82" s="800"/>
      <c r="E82" s="801">
        <f>DATE(YEAR(B83)+1,MONTH(B83),DAY(B83))</f>
        <v>44772</v>
      </c>
      <c r="F82" s="802"/>
      <c r="G82" s="803"/>
      <c r="H82" s="801">
        <f>DATE(YEAR(B83)+2,MONTH(B83),DAY(B83))</f>
        <v>45137</v>
      </c>
      <c r="I82" s="802"/>
      <c r="J82" s="803"/>
      <c r="K82" s="801">
        <f>DATE(YEAR(B83)+3,MONTH(B83),DAY(B83))</f>
        <v>45503</v>
      </c>
      <c r="L82" s="802"/>
      <c r="M82" s="803"/>
      <c r="N82" s="801">
        <f>DATE(YEAR(B83)+4,MONTH(B83),DAY(B83))</f>
        <v>45868</v>
      </c>
      <c r="O82" s="802"/>
      <c r="P82" s="803"/>
      <c r="Q82" s="125"/>
    </row>
    <row r="83" spans="1:17" ht="27.5" x14ac:dyDescent="0.9">
      <c r="A83" s="243" t="s">
        <v>26</v>
      </c>
      <c r="B83" s="788">
        <v>44407</v>
      </c>
      <c r="C83" s="786"/>
      <c r="D83" s="787"/>
      <c r="E83" s="788">
        <v>44767</v>
      </c>
      <c r="F83" s="786"/>
      <c r="G83" s="787"/>
      <c r="H83" s="788">
        <v>45149</v>
      </c>
      <c r="I83" s="786"/>
      <c r="J83" s="787"/>
      <c r="K83" s="785"/>
      <c r="L83" s="786"/>
      <c r="M83" s="787"/>
      <c r="N83" s="785"/>
      <c r="O83" s="786"/>
      <c r="P83" s="787"/>
      <c r="Q83" s="125"/>
    </row>
    <row r="84" spans="1:17" ht="27.5" x14ac:dyDescent="0.9">
      <c r="A84" s="244" t="s">
        <v>27</v>
      </c>
      <c r="B84" s="789">
        <v>14.9</v>
      </c>
      <c r="C84" s="790"/>
      <c r="D84" s="791"/>
      <c r="E84" s="792">
        <v>15.29</v>
      </c>
      <c r="F84" s="793"/>
      <c r="G84" s="794"/>
      <c r="H84" s="785">
        <f>C76</f>
        <v>14.117647058823531</v>
      </c>
      <c r="I84" s="786"/>
      <c r="J84" s="787"/>
      <c r="K84" s="785"/>
      <c r="L84" s="786"/>
      <c r="M84" s="787"/>
      <c r="N84" s="785"/>
      <c r="O84" s="786"/>
      <c r="P84" s="787"/>
      <c r="Q84" s="125"/>
    </row>
    <row r="85" spans="1:17" ht="55" x14ac:dyDescent="0.9">
      <c r="A85" s="243" t="s">
        <v>43</v>
      </c>
      <c r="B85" s="785"/>
      <c r="C85" s="786"/>
      <c r="D85" s="787"/>
      <c r="E85" s="785"/>
      <c r="F85" s="786"/>
      <c r="G85" s="787"/>
      <c r="H85" s="861"/>
      <c r="I85" s="862"/>
      <c r="J85" s="863"/>
      <c r="K85" s="785"/>
      <c r="L85" s="786"/>
      <c r="M85" s="787"/>
      <c r="N85" s="785"/>
      <c r="O85" s="786"/>
      <c r="P85" s="787"/>
      <c r="Q85" s="125"/>
    </row>
    <row r="86" spans="1:17" ht="35" x14ac:dyDescent="0.9">
      <c r="A86" s="245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25"/>
      <c r="M86" s="125"/>
      <c r="N86" s="125"/>
      <c r="O86" s="125"/>
      <c r="P86" s="125"/>
      <c r="Q86" s="125"/>
    </row>
  </sheetData>
  <mergeCells count="56">
    <mergeCell ref="B3:H3"/>
    <mergeCell ref="B5:D5"/>
    <mergeCell ref="F5:H5"/>
    <mergeCell ref="A8:B8"/>
    <mergeCell ref="E8:H9"/>
    <mergeCell ref="A9:B9"/>
    <mergeCell ref="F18:H18"/>
    <mergeCell ref="B19:D19"/>
    <mergeCell ref="F19:H19"/>
    <mergeCell ref="F20:H20"/>
    <mergeCell ref="D12:E12"/>
    <mergeCell ref="G12:H12"/>
    <mergeCell ref="B14:H14"/>
    <mergeCell ref="F17:H17"/>
    <mergeCell ref="B13:H13"/>
    <mergeCell ref="B17:D17"/>
    <mergeCell ref="B18:D18"/>
    <mergeCell ref="A25:C25"/>
    <mergeCell ref="D25:F25"/>
    <mergeCell ref="A26:C26"/>
    <mergeCell ref="D26:F26"/>
    <mergeCell ref="A27:C27"/>
    <mergeCell ref="D27:F27"/>
    <mergeCell ref="A28:C28"/>
    <mergeCell ref="D28:F28"/>
    <mergeCell ref="A29:C29"/>
    <mergeCell ref="D29:F29"/>
    <mergeCell ref="A30:C30"/>
    <mergeCell ref="D30:F30"/>
    <mergeCell ref="A43:H43"/>
    <mergeCell ref="A76:B76"/>
    <mergeCell ref="B81:D81"/>
    <mergeCell ref="E81:G81"/>
    <mergeCell ref="H81:J81"/>
    <mergeCell ref="N81:P81"/>
    <mergeCell ref="B82:D82"/>
    <mergeCell ref="E82:G82"/>
    <mergeCell ref="H82:J82"/>
    <mergeCell ref="K82:M82"/>
    <mergeCell ref="N82:P82"/>
    <mergeCell ref="K81:M81"/>
    <mergeCell ref="B84:D84"/>
    <mergeCell ref="E84:G84"/>
    <mergeCell ref="H84:J84"/>
    <mergeCell ref="K84:M84"/>
    <mergeCell ref="N84:P84"/>
    <mergeCell ref="B83:D83"/>
    <mergeCell ref="E83:G83"/>
    <mergeCell ref="H83:J83"/>
    <mergeCell ref="K83:M83"/>
    <mergeCell ref="N83:P83"/>
    <mergeCell ref="B85:D85"/>
    <mergeCell ref="E85:G85"/>
    <mergeCell ref="H85:J85"/>
    <mergeCell ref="K85:M85"/>
    <mergeCell ref="N85:P85"/>
  </mergeCells>
  <conditionalFormatting sqref="B83:D83">
    <cfRule type="cellIs" dxfId="37" priority="1" operator="equal">
      <formula>"veuillez saisir ici une date"</formula>
    </cfRule>
  </conditionalFormatting>
  <conditionalFormatting sqref="H57:H58 H63:H65 H70:H72">
    <cfRule type="cellIs" dxfId="36" priority="4" operator="equal">
      <formula>"veuillez entrer une valeur"</formula>
    </cfRule>
  </conditionalFormatting>
  <dataValidations count="1">
    <dataValidation type="list" allowBlank="1" showInputMessage="1" showErrorMessage="1" sqref="B6:D6" xr:uid="{00000000-0002-0000-1F00-000000000000}">
      <formula1>"Fournisseur,Prestataire de Service"</formula1>
    </dataValidation>
  </dataValidation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B2:T87"/>
  <sheetViews>
    <sheetView topLeftCell="B74" zoomScale="60" zoomScaleNormal="60" zoomScalePageLayoutView="27" workbookViewId="0">
      <selection activeCell="F82" sqref="F82:H82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95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42969</v>
      </c>
      <c r="D6" s="856"/>
      <c r="E6" s="857"/>
      <c r="F6" s="129" t="s">
        <v>71</v>
      </c>
      <c r="G6" s="855"/>
      <c r="H6" s="826"/>
      <c r="I6" s="82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 t="s">
        <v>78</v>
      </c>
      <c r="E9" s="138"/>
      <c r="F9" s="858" t="s">
        <v>123</v>
      </c>
      <c r="G9" s="823"/>
      <c r="H9" s="823"/>
      <c r="I9" s="824"/>
      <c r="J9" s="141"/>
    </row>
    <row r="10" spans="2:10" ht="28" thickBot="1" x14ac:dyDescent="0.4">
      <c r="B10" s="839" t="s">
        <v>30</v>
      </c>
      <c r="C10" s="840"/>
      <c r="D10" s="143"/>
      <c r="E10" s="138"/>
      <c r="F10" s="859"/>
      <c r="G10" s="817"/>
      <c r="H10" s="817"/>
      <c r="I10" s="81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 t="s">
        <v>84</v>
      </c>
      <c r="D13" s="136" t="s">
        <v>32</v>
      </c>
      <c r="E13" s="819">
        <v>6899697</v>
      </c>
      <c r="F13" s="820"/>
      <c r="G13" s="136" t="s">
        <v>33</v>
      </c>
      <c r="H13" s="819" t="s">
        <v>210</v>
      </c>
      <c r="I13" s="803"/>
      <c r="J13" s="128"/>
    </row>
    <row r="14" spans="2:10" ht="27.5" x14ac:dyDescent="0.35">
      <c r="B14" s="148" t="s">
        <v>34</v>
      </c>
      <c r="C14" s="821" t="s">
        <v>208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860"/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152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122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108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>
        <v>771452141</v>
      </c>
      <c r="D20" s="813"/>
      <c r="E20" s="814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648" t="s">
        <v>211</v>
      </c>
      <c r="D21" s="817"/>
      <c r="E21" s="818"/>
      <c r="F21" s="159" t="s">
        <v>40</v>
      </c>
      <c r="G21" s="816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>
        <v>3</v>
      </c>
      <c r="E58" s="205"/>
      <c r="F58" s="205"/>
      <c r="G58" s="205"/>
      <c r="H58" s="205"/>
      <c r="I58" s="206">
        <f>IF(COUNTBLANK(D58:H58)=4,SUM(D58:G58)*C58,"veuillez entrer une valeur")</f>
        <v>12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/>
      <c r="E59" s="209">
        <v>2</v>
      </c>
      <c r="F59" s="209"/>
      <c r="G59" s="209"/>
      <c r="H59" s="209"/>
      <c r="I59" s="210">
        <f>IF(COUNTBLANK(D59:H59)=4,SUM(D59:G59)*C59,"veuillez entrer une valeur")</f>
        <v>6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18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/>
      <c r="E64" s="229">
        <v>2</v>
      </c>
      <c r="F64" s="229"/>
      <c r="G64" s="229"/>
      <c r="H64" s="230"/>
      <c r="I64" s="206">
        <f>IF(COUNTBLANK(D64:H64)=4,SUM(D64:G64)*C64,"veuillez entrer une valeur")</f>
        <v>6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/>
      <c r="E65" s="229">
        <v>2</v>
      </c>
      <c r="F65" s="229"/>
      <c r="G65" s="229"/>
      <c r="H65" s="205"/>
      <c r="I65" s="206">
        <f>IF(COUNTBLANK(D65:H65)=4,SUM(D65:G65)*C65,"veuillez entrer une valeur")</f>
        <v>4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/>
      <c r="E66" s="231">
        <v>2</v>
      </c>
      <c r="F66" s="231"/>
      <c r="G66" s="231"/>
      <c r="H66" s="232"/>
      <c r="I66" s="210">
        <f>IF(COUNTBLANK(D66:H66)=4,SUM(D66:G66)*C66,"veuillez entrer une valeur")</f>
        <v>2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12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/>
      <c r="E71" s="229">
        <v>2</v>
      </c>
      <c r="F71" s="229"/>
      <c r="G71" s="229"/>
      <c r="H71" s="230"/>
      <c r="I71" s="206">
        <f>IF(COUNTBLANK(D71:H71)=4,SUM(D71:G71)*C71,"veuillez entrer une valeur")</f>
        <v>4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>
        <v>3</v>
      </c>
      <c r="E72" s="229"/>
      <c r="F72" s="229"/>
      <c r="G72" s="229"/>
      <c r="H72" s="205"/>
      <c r="I72" s="206">
        <f>IF(COUNTBLANK(D72:H72)=4,SUM(D72:G72)*C72,"veuillez entrer une valeur")</f>
        <v>3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>
        <v>3</v>
      </c>
      <c r="E73" s="231"/>
      <c r="F73" s="231"/>
      <c r="G73" s="231"/>
      <c r="H73" s="232"/>
      <c r="I73" s="210">
        <f>IF(COUNTBLANK(D73:H73)=4,SUM(D73:G73)*C73,"veuillez entrer une valeur")</f>
        <v>3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10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40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15.686274509803921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20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20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  <c r="R82" s="795" t="s">
        <v>372</v>
      </c>
      <c r="S82" s="796"/>
      <c r="T82" s="797"/>
    </row>
    <row r="83" spans="2:20" ht="43.15" customHeight="1" x14ac:dyDescent="0.35">
      <c r="B83" s="242" t="s">
        <v>64</v>
      </c>
      <c r="C83" s="798">
        <v>43334</v>
      </c>
      <c r="D83" s="799"/>
      <c r="E83" s="800"/>
      <c r="F83" s="801">
        <v>43699</v>
      </c>
      <c r="G83" s="802"/>
      <c r="H83" s="803"/>
      <c r="I83" s="801">
        <v>44065</v>
      </c>
      <c r="J83" s="802"/>
      <c r="K83" s="803"/>
      <c r="L83" s="801">
        <f>DATE(YEAR(C84)+3,MONTH(C84),DAY(C84))</f>
        <v>44449</v>
      </c>
      <c r="M83" s="802"/>
      <c r="N83" s="803"/>
      <c r="O83" s="801">
        <f>DATE(YEAR(C84)+4,MONTH(C84),DAY(C84))</f>
        <v>44814</v>
      </c>
      <c r="P83" s="802"/>
      <c r="Q83" s="803"/>
      <c r="R83" s="801">
        <f>DATE(YEAR(F84)+4,MONTH(F84),DAY(F84))</f>
        <v>45217</v>
      </c>
      <c r="S83" s="802"/>
      <c r="T83" s="803"/>
    </row>
    <row r="84" spans="2:20" ht="27.5" x14ac:dyDescent="0.35">
      <c r="B84" s="243" t="s">
        <v>26</v>
      </c>
      <c r="C84" s="788">
        <v>43353</v>
      </c>
      <c r="D84" s="786"/>
      <c r="E84" s="787"/>
      <c r="F84" s="788">
        <v>43756</v>
      </c>
      <c r="G84" s="786"/>
      <c r="H84" s="787"/>
      <c r="I84" s="788">
        <v>44005</v>
      </c>
      <c r="J84" s="786"/>
      <c r="K84" s="787"/>
      <c r="L84" s="788">
        <v>44407</v>
      </c>
      <c r="M84" s="786"/>
      <c r="N84" s="787"/>
      <c r="O84" s="788">
        <v>44767</v>
      </c>
      <c r="P84" s="786"/>
      <c r="Q84" s="787"/>
      <c r="R84" s="788">
        <v>45149</v>
      </c>
      <c r="S84" s="786"/>
      <c r="T84" s="787"/>
    </row>
    <row r="85" spans="2:20" ht="27.5" x14ac:dyDescent="0.35">
      <c r="B85" s="244" t="s">
        <v>27</v>
      </c>
      <c r="C85" s="789">
        <v>15.29</v>
      </c>
      <c r="D85" s="790"/>
      <c r="E85" s="791"/>
      <c r="F85" s="785">
        <v>16.86</v>
      </c>
      <c r="G85" s="786"/>
      <c r="H85" s="787"/>
      <c r="I85" s="785">
        <v>15.29</v>
      </c>
      <c r="J85" s="786"/>
      <c r="K85" s="787"/>
      <c r="L85" s="792">
        <v>16.47</v>
      </c>
      <c r="M85" s="793"/>
      <c r="N85" s="794"/>
      <c r="O85" s="792">
        <v>16.68</v>
      </c>
      <c r="P85" s="793"/>
      <c r="Q85" s="794"/>
      <c r="R85" s="785">
        <f>D77</f>
        <v>15.686274509803921</v>
      </c>
      <c r="S85" s="786"/>
      <c r="T85" s="787"/>
    </row>
    <row r="86" spans="2:20" ht="78" customHeight="1" x14ac:dyDescent="0.35">
      <c r="B86" s="243" t="s">
        <v>43</v>
      </c>
      <c r="C86" s="785"/>
      <c r="D86" s="786"/>
      <c r="E86" s="787"/>
      <c r="F86" s="785"/>
      <c r="G86" s="786"/>
      <c r="H86" s="787"/>
      <c r="I86" s="785"/>
      <c r="J86" s="786"/>
      <c r="K86" s="787"/>
      <c r="L86" s="785"/>
      <c r="M86" s="786"/>
      <c r="N86" s="787"/>
      <c r="O86" s="785" t="s">
        <v>374</v>
      </c>
      <c r="P86" s="786"/>
      <c r="Q86" s="787"/>
      <c r="R86" s="785"/>
      <c r="S86" s="786"/>
      <c r="T86" s="787"/>
    </row>
    <row r="87" spans="2:20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62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  <mergeCell ref="R82:T82"/>
    <mergeCell ref="R83:T83"/>
    <mergeCell ref="R84:T84"/>
    <mergeCell ref="R85:T85"/>
    <mergeCell ref="R86:T86"/>
  </mergeCells>
  <conditionalFormatting sqref="C84:E84">
    <cfRule type="cellIs" dxfId="35" priority="2" operator="equal">
      <formula>"veuillez saisir ici une date"</formula>
    </cfRule>
  </conditionalFormatting>
  <conditionalFormatting sqref="G6:I6">
    <cfRule type="cellIs" dxfId="34" priority="1" operator="equal">
      <formula>"Veuillez saisir ici une date"</formula>
    </cfRule>
  </conditionalFormatting>
  <conditionalFormatting sqref="I58:I59 I64:I66 I71:I73">
    <cfRule type="cellIs" dxfId="33" priority="5" operator="equal">
      <formula>"veuillez entrer une valeur"</formula>
    </cfRule>
  </conditionalFormatting>
  <dataValidations count="1">
    <dataValidation type="list" allowBlank="1" showInputMessage="1" showErrorMessage="1" sqref="C7:E7" xr:uid="{00000000-0002-0000-2000-000000000000}">
      <formula1>"Fournisseur,Prestataire de Service"</formula1>
    </dataValidation>
  </dataValidations>
  <hyperlinks>
    <hyperlink ref="C21" r:id="rId1" xr:uid="{00000000-0004-0000-2000-000000000000}"/>
  </hyperlinks>
  <pageMargins left="0.7" right="0.7" top="0.75" bottom="0.75" header="0.3" footer="0.3"/>
  <pageSetup paperSize="9" scale="50" orientation="portrait"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</sheetPr>
  <dimension ref="B2:Q87"/>
  <sheetViews>
    <sheetView tabSelected="1" topLeftCell="A74" zoomScale="50" zoomScaleNormal="50" zoomScalePageLayoutView="27" workbookViewId="0">
      <selection activeCell="I86" sqref="I86:K8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323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44148</v>
      </c>
      <c r="D6" s="856"/>
      <c r="E6" s="857"/>
      <c r="F6" s="129" t="s">
        <v>71</v>
      </c>
      <c r="G6" s="855">
        <v>44148</v>
      </c>
      <c r="H6" s="826"/>
      <c r="I6" s="82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 t="s">
        <v>78</v>
      </c>
      <c r="E9" s="138"/>
      <c r="F9" s="858" t="s">
        <v>324</v>
      </c>
      <c r="G9" s="823"/>
      <c r="H9" s="823"/>
      <c r="I9" s="824"/>
      <c r="J9" s="141"/>
    </row>
    <row r="10" spans="2:10" ht="28" thickBot="1" x14ac:dyDescent="0.4">
      <c r="B10" s="839" t="s">
        <v>30</v>
      </c>
      <c r="C10" s="840"/>
      <c r="D10" s="143"/>
      <c r="E10" s="138"/>
      <c r="F10" s="859"/>
      <c r="G10" s="817"/>
      <c r="H10" s="817"/>
      <c r="I10" s="81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 t="s">
        <v>84</v>
      </c>
      <c r="D13" s="136" t="s">
        <v>338</v>
      </c>
      <c r="E13" s="916">
        <v>5320487170013</v>
      </c>
      <c r="F13" s="820"/>
      <c r="G13" s="136" t="s">
        <v>33</v>
      </c>
      <c r="H13" s="819" t="s">
        <v>146</v>
      </c>
      <c r="I13" s="803"/>
      <c r="J13" s="128"/>
    </row>
    <row r="14" spans="2:10" ht="27.5" x14ac:dyDescent="0.35">
      <c r="B14" s="148" t="s">
        <v>34</v>
      </c>
      <c r="C14" s="821" t="s">
        <v>339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729" t="s">
        <v>340</v>
      </c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152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325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/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2" t="s">
        <v>222</v>
      </c>
      <c r="D20" s="813"/>
      <c r="E20" s="814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816" t="s">
        <v>326</v>
      </c>
      <c r="D21" s="817"/>
      <c r="E21" s="818"/>
      <c r="F21" s="159" t="s">
        <v>40</v>
      </c>
      <c r="G21" s="816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 t="s">
        <v>427</v>
      </c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/>
      <c r="E58" s="205">
        <v>2</v>
      </c>
      <c r="F58" s="205"/>
      <c r="G58" s="205"/>
      <c r="H58" s="205"/>
      <c r="I58" s="206">
        <f>IF(COUNTBLANK(D58:H58)=4,SUM(D58:G58)*C58,"veuillez entrer une valeur")</f>
        <v>8</v>
      </c>
      <c r="J58" s="141"/>
      <c r="L58" s="141"/>
    </row>
    <row r="59" spans="2:12" ht="59" customHeight="1" thickBot="1" x14ac:dyDescent="0.4">
      <c r="B59" s="207" t="s">
        <v>16</v>
      </c>
      <c r="C59" s="208">
        <v>3</v>
      </c>
      <c r="D59" s="209">
        <v>3</v>
      </c>
      <c r="E59" s="209"/>
      <c r="F59" s="209"/>
      <c r="G59" s="209"/>
      <c r="H59" s="209"/>
      <c r="I59" s="210">
        <f>IF(COUNTBLANK(D59:H59)=4,SUM(D59:G59)*C59,"veuillez entrer une valeur")</f>
        <v>9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17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82.5" x14ac:dyDescent="0.35">
      <c r="B64" s="203" t="s">
        <v>18</v>
      </c>
      <c r="C64" s="204">
        <v>3</v>
      </c>
      <c r="D64" s="229"/>
      <c r="E64" s="229">
        <v>2</v>
      </c>
      <c r="F64" s="229"/>
      <c r="G64" s="229"/>
      <c r="H64" s="230"/>
      <c r="I64" s="206">
        <f>IF(COUNTBLANK(D64:H64)=4,SUM(D64:G64)*C64,"veuillez entrer une valeur")</f>
        <v>6</v>
      </c>
      <c r="J64" s="141"/>
      <c r="K64" s="141"/>
      <c r="L64" s="141"/>
    </row>
    <row r="65" spans="2:12" ht="82.5" x14ac:dyDescent="0.35">
      <c r="B65" s="203" t="s">
        <v>42</v>
      </c>
      <c r="C65" s="204">
        <v>2</v>
      </c>
      <c r="D65" s="229">
        <v>3</v>
      </c>
      <c r="E65" s="229"/>
      <c r="F65" s="229"/>
      <c r="G65" s="229"/>
      <c r="H65" s="205"/>
      <c r="I65" s="206">
        <f>IF(COUNTBLANK(D65:H65)=4,SUM(D65:G65)*C65,"veuillez entrer une valeur")</f>
        <v>6</v>
      </c>
      <c r="J65" s="141"/>
      <c r="K65" s="141"/>
      <c r="L65" s="141"/>
    </row>
    <row r="66" spans="2:12" ht="83" thickBot="1" x14ac:dyDescent="0.4">
      <c r="B66" s="203" t="s">
        <v>19</v>
      </c>
      <c r="C66" s="204">
        <v>1</v>
      </c>
      <c r="D66" s="231"/>
      <c r="E66" s="231">
        <v>2</v>
      </c>
      <c r="F66" s="231"/>
      <c r="G66" s="231"/>
      <c r="H66" s="232"/>
      <c r="I66" s="210">
        <f>IF(COUNTBLANK(D66:H66)=4,SUM(D66:G66)*C66,"veuillez entrer une valeur")</f>
        <v>2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14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/>
      <c r="E71" s="229"/>
      <c r="F71" s="229"/>
      <c r="G71" s="229"/>
      <c r="H71" s="230" t="s">
        <v>78</v>
      </c>
      <c r="I71" s="206">
        <f>IF(COUNTBLANK(D71:H71)=4,SUM(D71:G71)*C71,"veuillez entrer une valeur")</f>
        <v>0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>
        <v>3</v>
      </c>
      <c r="E72" s="229"/>
      <c r="F72" s="229"/>
      <c r="G72" s="229"/>
      <c r="H72" s="205"/>
      <c r="I72" s="206">
        <f>IF(COUNTBLANK(D72:H72)=4,SUM(D72:G72)*C72,"veuillez entrer une valeur")</f>
        <v>3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/>
      <c r="E73" s="231"/>
      <c r="F73" s="231"/>
      <c r="G73" s="231"/>
      <c r="H73" s="232" t="s">
        <v>78</v>
      </c>
      <c r="I73" s="210">
        <f>IF(COUNTBLANK(D73:H73)=4,SUM(D73:G73)*C73,"veuillez entrer une valeur")</f>
        <v>0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3</v>
      </c>
      <c r="D74" s="213"/>
      <c r="E74" s="213"/>
      <c r="F74" s="233"/>
      <c r="G74" s="234" t="s">
        <v>25</v>
      </c>
      <c r="H74" s="215"/>
      <c r="I74" s="216">
        <f>SUM(I71:I73)</f>
        <v>3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42</v>
      </c>
      <c r="D76" s="239">
        <f>SUM(I74+I67+I60)</f>
        <v>34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16.19047619047619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17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17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</row>
    <row r="83" spans="2:17" ht="43.15" customHeight="1" x14ac:dyDescent="0.35">
      <c r="B83" s="242" t="s">
        <v>64</v>
      </c>
      <c r="C83" s="798">
        <v>44407</v>
      </c>
      <c r="D83" s="799"/>
      <c r="E83" s="800"/>
      <c r="F83" s="801">
        <f>DATE(YEAR(C84)+1,MONTH(C84),DAY(C84))</f>
        <v>44772</v>
      </c>
      <c r="G83" s="802"/>
      <c r="H83" s="803"/>
      <c r="I83" s="801">
        <f>DATE(YEAR(C84)+2,MONTH(C84),DAY(C84))</f>
        <v>45137</v>
      </c>
      <c r="J83" s="802"/>
      <c r="K83" s="803"/>
      <c r="L83" s="801">
        <f>DATE(YEAR(C84)+3,MONTH(C84),DAY(C84))</f>
        <v>45503</v>
      </c>
      <c r="M83" s="802"/>
      <c r="N83" s="803"/>
      <c r="O83" s="801">
        <f>DATE(YEAR(C84)+4,MONTH(C84),DAY(C84))</f>
        <v>45868</v>
      </c>
      <c r="P83" s="802"/>
      <c r="Q83" s="803"/>
    </row>
    <row r="84" spans="2:17" ht="27.5" x14ac:dyDescent="0.35">
      <c r="B84" s="243" t="s">
        <v>26</v>
      </c>
      <c r="C84" s="788">
        <v>44407</v>
      </c>
      <c r="D84" s="786"/>
      <c r="E84" s="787"/>
      <c r="F84" s="788">
        <v>44767</v>
      </c>
      <c r="G84" s="786"/>
      <c r="H84" s="787"/>
      <c r="I84" s="788">
        <v>45137</v>
      </c>
      <c r="J84" s="786"/>
      <c r="K84" s="787"/>
      <c r="L84" s="788"/>
      <c r="M84" s="786"/>
      <c r="N84" s="787"/>
      <c r="O84" s="785"/>
      <c r="P84" s="786"/>
      <c r="Q84" s="787"/>
    </row>
    <row r="85" spans="2:17" ht="39.75" customHeight="1" x14ac:dyDescent="0.35">
      <c r="B85" s="244" t="s">
        <v>27</v>
      </c>
      <c r="C85" s="789">
        <v>14.9</v>
      </c>
      <c r="D85" s="790"/>
      <c r="E85" s="791"/>
      <c r="F85" s="792">
        <v>16.079999999999998</v>
      </c>
      <c r="G85" s="793"/>
      <c r="H85" s="794"/>
      <c r="I85" s="785">
        <v>16.190000000000001</v>
      </c>
      <c r="J85" s="786"/>
      <c r="K85" s="787"/>
      <c r="L85" s="785"/>
      <c r="M85" s="786"/>
      <c r="N85" s="787"/>
      <c r="O85" s="785"/>
      <c r="P85" s="786"/>
      <c r="Q85" s="787"/>
    </row>
    <row r="86" spans="2:17" ht="78" customHeight="1" x14ac:dyDescent="0.35">
      <c r="B86" s="243" t="s">
        <v>43</v>
      </c>
      <c r="C86" s="785"/>
      <c r="D86" s="786"/>
      <c r="E86" s="787"/>
      <c r="F86" s="785"/>
      <c r="G86" s="786"/>
      <c r="H86" s="787"/>
      <c r="I86" s="785"/>
      <c r="J86" s="786"/>
      <c r="K86" s="787"/>
      <c r="L86" s="785"/>
      <c r="M86" s="786"/>
      <c r="N86" s="787"/>
      <c r="O86" s="785"/>
      <c r="P86" s="786"/>
      <c r="Q86" s="787"/>
    </row>
    <row r="87" spans="2:17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C84:E84">
    <cfRule type="cellIs" dxfId="32" priority="2" operator="equal">
      <formula>"veuillez saisir ici une date"</formula>
    </cfRule>
  </conditionalFormatting>
  <conditionalFormatting sqref="G6:I6">
    <cfRule type="cellIs" dxfId="31" priority="1" operator="equal">
      <formula>"Veuillez saisir ici une date"</formula>
    </cfRule>
  </conditionalFormatting>
  <conditionalFormatting sqref="I58:I59 I64:I66 I71:I73">
    <cfRule type="cellIs" dxfId="30" priority="5" operator="equal">
      <formula>"veuillez entrer une valeur"</formula>
    </cfRule>
  </conditionalFormatting>
  <dataValidations count="1">
    <dataValidation type="list" allowBlank="1" showInputMessage="1" showErrorMessage="1" sqref="C7:E7" xr:uid="{00000000-0002-0000-2100-000000000000}">
      <formula1>"Fournisseur,Prestataire de Service"</formula1>
    </dataValidation>
  </dataValidations>
  <hyperlinks>
    <hyperlink ref="C15" r:id="rId1" xr:uid="{00000000-0004-0000-2100-000000000000}"/>
  </hyperlinks>
  <pageMargins left="0.7" right="0.7" top="0.75" bottom="0.75" header="0.3" footer="0.3"/>
  <pageSetup paperSize="9" scale="50" orientation="portrait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50"/>
  </sheetPr>
  <dimension ref="B2:Q87"/>
  <sheetViews>
    <sheetView topLeftCell="A74" zoomScale="60" zoomScaleNormal="60" zoomScalePageLayoutView="27" workbookViewId="0">
      <selection activeCell="H78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425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44337</v>
      </c>
      <c r="D6" s="856"/>
      <c r="E6" s="857"/>
      <c r="F6" s="129" t="s">
        <v>71</v>
      </c>
      <c r="G6" s="855">
        <v>44337</v>
      </c>
      <c r="H6" s="856"/>
      <c r="I6" s="85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 t="s">
        <v>78</v>
      </c>
      <c r="E9" s="138"/>
      <c r="F9" s="858" t="s">
        <v>380</v>
      </c>
      <c r="G9" s="823"/>
      <c r="H9" s="823"/>
      <c r="I9" s="824"/>
      <c r="J9" s="141"/>
    </row>
    <row r="10" spans="2:10" ht="28" thickBot="1" x14ac:dyDescent="0.4">
      <c r="B10" s="839" t="s">
        <v>30</v>
      </c>
      <c r="C10" s="840"/>
      <c r="D10" s="143"/>
      <c r="E10" s="138"/>
      <c r="F10" s="859"/>
      <c r="G10" s="817"/>
      <c r="H10" s="817"/>
      <c r="I10" s="81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/>
      <c r="D13" s="136" t="s">
        <v>32</v>
      </c>
      <c r="E13" s="819">
        <v>6640561</v>
      </c>
      <c r="F13" s="820"/>
      <c r="G13" s="136" t="s">
        <v>33</v>
      </c>
      <c r="H13" s="819"/>
      <c r="I13" s="803"/>
      <c r="J13" s="128"/>
    </row>
    <row r="14" spans="2:10" ht="27.5" x14ac:dyDescent="0.35">
      <c r="B14" s="148" t="s">
        <v>34</v>
      </c>
      <c r="C14" s="821" t="s">
        <v>379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860"/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152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376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367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 t="s">
        <v>377</v>
      </c>
      <c r="D20" s="875"/>
      <c r="E20" s="876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648" t="s">
        <v>378</v>
      </c>
      <c r="D21" s="852"/>
      <c r="E21" s="853"/>
      <c r="F21" s="159" t="s">
        <v>40</v>
      </c>
      <c r="G21" s="648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/>
      <c r="E58" s="205">
        <v>2</v>
      </c>
      <c r="F58" s="205"/>
      <c r="G58" s="205"/>
      <c r="H58" s="205"/>
      <c r="I58" s="206">
        <f>IF(COUNTBLANK(D58:H58)=4,SUM(D58:G58)*C58,"veuillez entrer une valeur")</f>
        <v>8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/>
      <c r="E59" s="209">
        <v>2</v>
      </c>
      <c r="F59" s="209"/>
      <c r="G59" s="209"/>
      <c r="H59" s="209"/>
      <c r="I59" s="210">
        <f>IF(COUNTBLANK(D59:H59)=4,SUM(D59:G59)*C59,"veuillez entrer une valeur")</f>
        <v>6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14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>
        <v>3</v>
      </c>
      <c r="E64" s="229"/>
      <c r="F64" s="229"/>
      <c r="G64" s="229"/>
      <c r="H64" s="230"/>
      <c r="I64" s="206">
        <f>IF(COUNTBLANK(D64:H64)=4,SUM(D64:G64)*C64,"veuillez entrer une valeur")</f>
        <v>9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/>
      <c r="E65" s="229">
        <v>2</v>
      </c>
      <c r="F65" s="229"/>
      <c r="G65" s="229"/>
      <c r="H65" s="205"/>
      <c r="I65" s="206">
        <f>IF(COUNTBLANK(D65:H65)=4,SUM(D65:G65)*C65,"veuillez entrer une valeur")</f>
        <v>4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/>
      <c r="E66" s="231">
        <v>2</v>
      </c>
      <c r="F66" s="231"/>
      <c r="G66" s="231"/>
      <c r="H66" s="232"/>
      <c r="I66" s="210">
        <f>IF(COUNTBLANK(D66:H66)=4,SUM(D66:G66)*C66,"veuillez entrer une valeur")</f>
        <v>2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15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>
        <v>3</v>
      </c>
      <c r="E71" s="229"/>
      <c r="F71" s="229"/>
      <c r="G71" s="229"/>
      <c r="H71" s="230"/>
      <c r="I71" s="206">
        <f>IF(COUNTBLANK(D71:H71)=4,SUM(D71:G71)*C71,"veuillez entrer une valeur")</f>
        <v>6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>
        <v>3</v>
      </c>
      <c r="E72" s="229"/>
      <c r="F72" s="229"/>
      <c r="G72" s="229"/>
      <c r="H72" s="205"/>
      <c r="I72" s="206">
        <f>IF(COUNTBLANK(D72:H72)=4,SUM(D72:G72)*C72,"veuillez entrer une valeur")</f>
        <v>3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/>
      <c r="E73" s="231">
        <v>2</v>
      </c>
      <c r="F73" s="231"/>
      <c r="G73" s="231"/>
      <c r="H73" s="232"/>
      <c r="I73" s="210">
        <f>IF(COUNTBLANK(D73:H73)=4,SUM(D73:G73)*C73,"veuillez entrer une valeur")</f>
        <v>2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11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40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599">
        <f>(D76/C76)*20</f>
        <v>15.686274509803921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17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17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</row>
    <row r="83" spans="2:17" ht="43.15" customHeight="1" x14ac:dyDescent="0.35">
      <c r="B83" s="242" t="s">
        <v>64</v>
      </c>
      <c r="C83" s="788">
        <v>44426</v>
      </c>
      <c r="D83" s="786"/>
      <c r="E83" s="787"/>
      <c r="F83" s="801">
        <f>DATE(YEAR(C84)+1,MONTH(C84),DAY(C84))</f>
        <v>45132</v>
      </c>
      <c r="G83" s="802"/>
      <c r="H83" s="803"/>
      <c r="I83" s="801">
        <f>DATE(YEAR(C84)+2,MONTH(C84),DAY(C84))</f>
        <v>45498</v>
      </c>
      <c r="J83" s="802"/>
      <c r="K83" s="803"/>
      <c r="L83" s="801">
        <f>DATE(YEAR(C84)+3,MONTH(C84),DAY(C84))</f>
        <v>45863</v>
      </c>
      <c r="M83" s="802"/>
      <c r="N83" s="803"/>
      <c r="O83" s="801">
        <f>DATE(YEAR(C84)+4,MONTH(C84),DAY(C84))</f>
        <v>46228</v>
      </c>
      <c r="P83" s="802"/>
      <c r="Q83" s="803"/>
    </row>
    <row r="84" spans="2:17" ht="27.5" x14ac:dyDescent="0.35">
      <c r="B84" s="243" t="s">
        <v>26</v>
      </c>
      <c r="C84" s="788">
        <v>44767</v>
      </c>
      <c r="D84" s="786"/>
      <c r="E84" s="787"/>
      <c r="F84" s="788">
        <v>45149</v>
      </c>
      <c r="G84" s="786"/>
      <c r="H84" s="787"/>
      <c r="I84" s="788"/>
      <c r="J84" s="786"/>
      <c r="K84" s="787"/>
      <c r="L84" s="788"/>
      <c r="M84" s="786"/>
      <c r="N84" s="787"/>
      <c r="O84" s="785"/>
      <c r="P84" s="786"/>
      <c r="Q84" s="787"/>
    </row>
    <row r="85" spans="2:17" ht="27.5" x14ac:dyDescent="0.35">
      <c r="B85" s="244" t="s">
        <v>27</v>
      </c>
      <c r="C85" s="789">
        <f>D77</f>
        <v>15.686274509803921</v>
      </c>
      <c r="D85" s="790"/>
      <c r="E85" s="791"/>
      <c r="F85" s="892">
        <f>D77</f>
        <v>15.686274509803921</v>
      </c>
      <c r="G85" s="786"/>
      <c r="H85" s="787"/>
      <c r="I85" s="792"/>
      <c r="J85" s="793"/>
      <c r="K85" s="794"/>
      <c r="L85" s="785"/>
      <c r="M85" s="786"/>
      <c r="N85" s="787"/>
      <c r="O85" s="785"/>
      <c r="P85" s="786"/>
      <c r="Q85" s="787"/>
    </row>
    <row r="86" spans="2:17" ht="78" customHeight="1" x14ac:dyDescent="0.35">
      <c r="B86" s="243" t="s">
        <v>43</v>
      </c>
      <c r="C86" s="785"/>
      <c r="D86" s="786"/>
      <c r="E86" s="787"/>
      <c r="F86" s="785"/>
      <c r="G86" s="786"/>
      <c r="H86" s="787"/>
      <c r="I86" s="785"/>
      <c r="J86" s="786"/>
      <c r="K86" s="787"/>
      <c r="L86" s="785"/>
      <c r="M86" s="786"/>
      <c r="N86" s="787"/>
      <c r="O86" s="785"/>
      <c r="P86" s="786"/>
      <c r="Q86" s="787"/>
    </row>
    <row r="87" spans="2:17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57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</mergeCells>
  <conditionalFormatting sqref="C83:E84">
    <cfRule type="cellIs" dxfId="29" priority="2" operator="equal">
      <formula>"veuillez saisir ici une date"</formula>
    </cfRule>
  </conditionalFormatting>
  <conditionalFormatting sqref="I58:I59 I64:I66 I71:I73">
    <cfRule type="cellIs" dxfId="28" priority="5" operator="equal">
      <formula>"veuillez entrer une valeur"</formula>
    </cfRule>
  </conditionalFormatting>
  <conditionalFormatting sqref="I84:K84">
    <cfRule type="cellIs" dxfId="27" priority="1" operator="equal">
      <formula>"veuillez saisir ici une date"</formula>
    </cfRule>
  </conditionalFormatting>
  <dataValidations count="1">
    <dataValidation type="list" allowBlank="1" showInputMessage="1" showErrorMessage="1" sqref="C7:E7" xr:uid="{00000000-0002-0000-2200-000000000000}">
      <formula1>"Fournisseur,Prestataire de Service"</formula1>
    </dataValidation>
  </dataValidations>
  <hyperlinks>
    <hyperlink ref="C21" r:id="rId1" xr:uid="{00000000-0004-0000-2200-000000000000}"/>
  </hyperlinks>
  <pageMargins left="0.7" right="0.7" top="0.75" bottom="0.75" header="0.3" footer="0.3"/>
  <pageSetup paperSize="9" scale="50" orientation="portrait"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</sheetPr>
  <dimension ref="A1:S86"/>
  <sheetViews>
    <sheetView topLeftCell="A70" zoomScale="60" zoomScaleNormal="60" workbookViewId="0">
      <selection activeCell="H78" sqref="H78"/>
    </sheetView>
  </sheetViews>
  <sheetFormatPr baseColWidth="10" defaultColWidth="11.453125" defaultRowHeight="21.5" x14ac:dyDescent="0.9"/>
  <cols>
    <col min="1" max="1" width="29.26953125" style="601" customWidth="1"/>
    <col min="2" max="2" width="21" style="601" customWidth="1"/>
    <col min="3" max="4" width="11.453125" style="601"/>
    <col min="5" max="5" width="19.7265625" style="601" customWidth="1"/>
    <col min="6" max="7" width="11.453125" style="601"/>
    <col min="8" max="8" width="36.7265625" style="601" customWidth="1"/>
    <col min="9" max="16384" width="11.453125" style="601"/>
  </cols>
  <sheetData>
    <row r="1" spans="1:17" ht="38" x14ac:dyDescent="0.9">
      <c r="A1" s="124" t="s">
        <v>37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22" thickBot="1" x14ac:dyDescent="0.95">
      <c r="A2" s="126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28" thickBot="1" x14ac:dyDescent="0.95">
      <c r="A3" s="127" t="s">
        <v>1</v>
      </c>
      <c r="B3" s="825" t="s">
        <v>130</v>
      </c>
      <c r="C3" s="826"/>
      <c r="D3" s="826"/>
      <c r="E3" s="826"/>
      <c r="F3" s="826"/>
      <c r="G3" s="826"/>
      <c r="H3" s="827"/>
      <c r="I3" s="128"/>
      <c r="J3" s="125"/>
      <c r="K3" s="125"/>
      <c r="L3" s="125"/>
      <c r="M3" s="125"/>
      <c r="N3" s="125"/>
      <c r="O3" s="125"/>
      <c r="P3" s="125"/>
      <c r="Q3" s="125"/>
    </row>
    <row r="4" spans="1:17" ht="22" thickBot="1" x14ac:dyDescent="0.9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17" ht="110.5" thickBot="1" x14ac:dyDescent="0.95">
      <c r="A5" s="127" t="s">
        <v>66</v>
      </c>
      <c r="B5" s="855">
        <v>43058</v>
      </c>
      <c r="C5" s="856"/>
      <c r="D5" s="857"/>
      <c r="E5" s="129" t="s">
        <v>71</v>
      </c>
      <c r="F5" s="855">
        <v>43058</v>
      </c>
      <c r="G5" s="856"/>
      <c r="H5" s="857"/>
      <c r="I5" s="125"/>
      <c r="J5" s="125"/>
      <c r="K5" s="125"/>
      <c r="L5" s="125"/>
      <c r="M5" s="125"/>
      <c r="N5" s="125"/>
      <c r="O5" s="125"/>
      <c r="P5" s="125"/>
      <c r="Q5" s="125"/>
    </row>
    <row r="6" spans="1:17" ht="28" thickBot="1" x14ac:dyDescent="0.95">
      <c r="A6" s="130"/>
      <c r="B6" s="130"/>
      <c r="C6" s="130"/>
      <c r="D6" s="130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1:17" ht="28" thickBot="1" x14ac:dyDescent="0.95">
      <c r="A7" s="131" t="s">
        <v>28</v>
      </c>
      <c r="B7" s="132"/>
      <c r="C7" s="133"/>
      <c r="D7" s="125"/>
      <c r="E7" s="131" t="s">
        <v>0</v>
      </c>
      <c r="F7" s="132"/>
      <c r="G7" s="132"/>
      <c r="H7" s="133"/>
      <c r="I7" s="134"/>
      <c r="J7" s="125"/>
      <c r="K7" s="125"/>
      <c r="L7" s="125"/>
      <c r="M7" s="125"/>
      <c r="N7" s="125"/>
      <c r="O7" s="125"/>
      <c r="P7" s="125"/>
      <c r="Q7" s="125"/>
    </row>
    <row r="8" spans="1:17" ht="27.5" x14ac:dyDescent="0.9">
      <c r="A8" s="831" t="s">
        <v>29</v>
      </c>
      <c r="B8" s="832"/>
      <c r="C8" s="137"/>
      <c r="D8" s="138"/>
      <c r="E8" s="858"/>
      <c r="F8" s="823"/>
      <c r="G8" s="823"/>
      <c r="H8" s="824"/>
      <c r="I8" s="141"/>
      <c r="J8" s="125"/>
      <c r="K8" s="125"/>
      <c r="L8" s="125"/>
      <c r="M8" s="125"/>
      <c r="N8" s="125"/>
      <c r="O8" s="125"/>
      <c r="P8" s="125"/>
      <c r="Q8" s="125"/>
    </row>
    <row r="9" spans="1:17" ht="28" thickBot="1" x14ac:dyDescent="0.95">
      <c r="A9" s="839" t="s">
        <v>30</v>
      </c>
      <c r="B9" s="840"/>
      <c r="C9" s="143" t="s">
        <v>78</v>
      </c>
      <c r="D9" s="138"/>
      <c r="E9" s="859"/>
      <c r="F9" s="817"/>
      <c r="G9" s="817"/>
      <c r="H9" s="818"/>
      <c r="I9" s="141"/>
      <c r="J9" s="125"/>
      <c r="K9" s="125"/>
      <c r="L9" s="125"/>
      <c r="M9" s="125"/>
      <c r="N9" s="125"/>
      <c r="O9" s="125"/>
      <c r="P9" s="125"/>
      <c r="Q9" s="125"/>
    </row>
    <row r="10" spans="1:17" ht="22" thickBot="1" x14ac:dyDescent="0.9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7" ht="28" thickBot="1" x14ac:dyDescent="0.95">
      <c r="A11" s="131" t="s">
        <v>44</v>
      </c>
      <c r="B11" s="132"/>
      <c r="C11" s="132"/>
      <c r="D11" s="132"/>
      <c r="E11" s="132"/>
      <c r="F11" s="132"/>
      <c r="G11" s="132"/>
      <c r="H11" s="133"/>
      <c r="I11" s="134"/>
      <c r="J11" s="125"/>
      <c r="K11" s="125"/>
      <c r="L11" s="125"/>
      <c r="M11" s="125"/>
      <c r="N11" s="125"/>
      <c r="O11" s="125"/>
      <c r="P11" s="125"/>
      <c r="Q11" s="125"/>
    </row>
    <row r="12" spans="1:17" ht="27.5" x14ac:dyDescent="0.9">
      <c r="A12" s="135" t="s">
        <v>31</v>
      </c>
      <c r="B12" s="147" t="s">
        <v>84</v>
      </c>
      <c r="C12" s="136" t="s">
        <v>32</v>
      </c>
      <c r="D12" s="819">
        <v>4809648</v>
      </c>
      <c r="E12" s="820"/>
      <c r="F12" s="136" t="s">
        <v>33</v>
      </c>
      <c r="G12" s="819" t="s">
        <v>131</v>
      </c>
      <c r="H12" s="803"/>
      <c r="I12" s="128"/>
      <c r="J12" s="125"/>
      <c r="K12" s="125"/>
      <c r="L12" s="125"/>
      <c r="M12" s="125"/>
      <c r="N12" s="125"/>
      <c r="O12" s="125"/>
      <c r="P12" s="125"/>
      <c r="Q12" s="125"/>
    </row>
    <row r="13" spans="1:17" ht="27.5" x14ac:dyDescent="0.9">
      <c r="A13" s="148" t="s">
        <v>34</v>
      </c>
      <c r="B13" s="821"/>
      <c r="C13" s="786"/>
      <c r="D13" s="786"/>
      <c r="E13" s="786"/>
      <c r="F13" s="786"/>
      <c r="G13" s="786"/>
      <c r="H13" s="787"/>
      <c r="I13" s="128"/>
      <c r="J13" s="125"/>
      <c r="K13" s="125"/>
      <c r="L13" s="125"/>
      <c r="M13" s="125"/>
      <c r="N13" s="125"/>
      <c r="O13" s="125"/>
      <c r="P13" s="125"/>
      <c r="Q13" s="125"/>
    </row>
    <row r="14" spans="1:17" ht="28" thickBot="1" x14ac:dyDescent="0.95">
      <c r="A14" s="142" t="s">
        <v>35</v>
      </c>
      <c r="B14" s="860"/>
      <c r="C14" s="810"/>
      <c r="D14" s="810"/>
      <c r="E14" s="810"/>
      <c r="F14" s="810"/>
      <c r="G14" s="810"/>
      <c r="H14" s="811"/>
      <c r="I14" s="128"/>
      <c r="J14" s="125"/>
      <c r="K14" s="125"/>
      <c r="L14" s="125"/>
      <c r="M14" s="125"/>
      <c r="N14" s="125"/>
      <c r="O14" s="125"/>
      <c r="P14" s="125"/>
      <c r="Q14" s="125"/>
    </row>
    <row r="15" spans="1:17" ht="28" thickBot="1" x14ac:dyDescent="0.95">
      <c r="A15" s="149"/>
      <c r="B15" s="130"/>
      <c r="C15" s="130"/>
      <c r="D15" s="130"/>
      <c r="E15" s="130"/>
      <c r="F15" s="130"/>
      <c r="G15" s="130"/>
      <c r="H15" s="130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1:17" ht="28" thickBot="1" x14ac:dyDescent="0.95">
      <c r="A16" s="150" t="s">
        <v>89</v>
      </c>
      <c r="B16" s="151"/>
      <c r="C16" s="151"/>
      <c r="D16" s="476"/>
      <c r="E16" s="131" t="s">
        <v>36</v>
      </c>
      <c r="F16" s="132"/>
      <c r="G16" s="132"/>
      <c r="H16" s="133"/>
      <c r="I16" s="134"/>
      <c r="J16" s="125"/>
      <c r="K16" s="125"/>
      <c r="L16" s="125"/>
      <c r="M16" s="125"/>
      <c r="N16" s="125"/>
      <c r="O16" s="125"/>
      <c r="P16" s="125"/>
      <c r="Q16" s="125"/>
    </row>
    <row r="17" spans="1:17" ht="27.5" x14ac:dyDescent="0.9">
      <c r="A17" s="153" t="s">
        <v>38</v>
      </c>
      <c r="B17" s="822" t="s">
        <v>132</v>
      </c>
      <c r="C17" s="823"/>
      <c r="D17" s="824"/>
      <c r="E17" s="154" t="s">
        <v>38</v>
      </c>
      <c r="F17" s="822"/>
      <c r="G17" s="823"/>
      <c r="H17" s="824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1:17" ht="27.5" x14ac:dyDescent="0.9">
      <c r="A18" s="155" t="s">
        <v>41</v>
      </c>
      <c r="B18" s="812" t="s">
        <v>108</v>
      </c>
      <c r="C18" s="813"/>
      <c r="D18" s="814"/>
      <c r="E18" s="154" t="s">
        <v>41</v>
      </c>
      <c r="F18" s="812"/>
      <c r="G18" s="813"/>
      <c r="H18" s="814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1:17" ht="27.5" x14ac:dyDescent="0.9">
      <c r="A19" s="155" t="s">
        <v>39</v>
      </c>
      <c r="B19" s="815">
        <v>775031170</v>
      </c>
      <c r="C19" s="813"/>
      <c r="D19" s="814"/>
      <c r="E19" s="154" t="s">
        <v>39</v>
      </c>
      <c r="F19" s="812"/>
      <c r="G19" s="813"/>
      <c r="H19" s="814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1:17" ht="28" thickBot="1" x14ac:dyDescent="0.95">
      <c r="A20" s="158" t="s">
        <v>40</v>
      </c>
      <c r="B20" s="648" t="s">
        <v>133</v>
      </c>
      <c r="C20" s="817"/>
      <c r="D20" s="818"/>
      <c r="E20" s="159" t="s">
        <v>40</v>
      </c>
      <c r="F20" s="816"/>
      <c r="G20" s="817"/>
      <c r="H20" s="818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1:17" x14ac:dyDescent="0.9">
      <c r="A21" s="141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25"/>
      <c r="M21" s="125"/>
      <c r="N21" s="125"/>
      <c r="O21" s="125"/>
      <c r="P21" s="125"/>
      <c r="Q21" s="125"/>
    </row>
    <row r="22" spans="1:17" ht="38" x14ac:dyDescent="0.9">
      <c r="A22" s="124" t="s">
        <v>62</v>
      </c>
      <c r="B22" s="141"/>
      <c r="C22" s="141"/>
      <c r="D22" s="141"/>
      <c r="E22" s="141"/>
      <c r="F22" s="141"/>
      <c r="G22" s="125"/>
      <c r="H22" s="141"/>
      <c r="I22" s="141"/>
      <c r="J22" s="141"/>
      <c r="K22" s="141"/>
      <c r="L22" s="125"/>
      <c r="M22" s="125"/>
      <c r="N22" s="125"/>
      <c r="O22" s="125"/>
      <c r="P22" s="125"/>
      <c r="Q22" s="125"/>
    </row>
    <row r="23" spans="1:17" ht="22" thickBot="1" x14ac:dyDescent="0.95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1:17" ht="27.5" x14ac:dyDescent="0.9">
      <c r="A24" s="160" t="s">
        <v>48</v>
      </c>
      <c r="B24" s="161"/>
      <c r="C24" s="162"/>
      <c r="D24" s="163" t="s">
        <v>47</v>
      </c>
      <c r="E24" s="161"/>
      <c r="F24" s="162"/>
      <c r="G24" s="125"/>
      <c r="H24" s="130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1:17" ht="27.5" x14ac:dyDescent="0.9">
      <c r="A25" s="785"/>
      <c r="B25" s="786"/>
      <c r="C25" s="787"/>
      <c r="D25" s="785"/>
      <c r="E25" s="786"/>
      <c r="F25" s="787"/>
      <c r="G25" s="125"/>
      <c r="H25" s="130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1:17" ht="27.5" x14ac:dyDescent="0.9">
      <c r="A26" s="785"/>
      <c r="B26" s="786"/>
      <c r="C26" s="787"/>
      <c r="D26" s="785"/>
      <c r="E26" s="786"/>
      <c r="F26" s="787"/>
      <c r="G26" s="125"/>
      <c r="H26" s="164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1:17" ht="27.5" x14ac:dyDescent="0.9">
      <c r="A27" s="785"/>
      <c r="B27" s="786"/>
      <c r="C27" s="787"/>
      <c r="D27" s="785"/>
      <c r="E27" s="786"/>
      <c r="F27" s="787"/>
      <c r="G27" s="125"/>
      <c r="H27" s="130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1:17" ht="27.5" x14ac:dyDescent="0.9">
      <c r="A28" s="785"/>
      <c r="B28" s="786"/>
      <c r="C28" s="787"/>
      <c r="D28" s="785"/>
      <c r="E28" s="786"/>
      <c r="F28" s="787"/>
      <c r="G28" s="125"/>
      <c r="H28" s="130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1:17" ht="27.5" x14ac:dyDescent="0.9">
      <c r="A29" s="785"/>
      <c r="B29" s="786"/>
      <c r="C29" s="787"/>
      <c r="D29" s="785"/>
      <c r="E29" s="786"/>
      <c r="F29" s="787"/>
      <c r="G29" s="125"/>
      <c r="H29" s="130"/>
      <c r="I29" s="125"/>
      <c r="J29" s="125"/>
      <c r="K29" s="125"/>
      <c r="L29" s="125"/>
      <c r="M29" s="125"/>
      <c r="N29" s="125"/>
      <c r="O29" s="125"/>
      <c r="P29" s="125"/>
      <c r="Q29" s="125"/>
    </row>
    <row r="30" spans="1:17" ht="28" thickBot="1" x14ac:dyDescent="0.95">
      <c r="A30" s="809"/>
      <c r="B30" s="810"/>
      <c r="C30" s="811"/>
      <c r="D30" s="809"/>
      <c r="E30" s="810"/>
      <c r="F30" s="811"/>
      <c r="G30" s="125"/>
      <c r="H30" s="130"/>
      <c r="I30" s="125"/>
      <c r="J30" s="125"/>
      <c r="K30" s="125"/>
      <c r="L30" s="125"/>
      <c r="M30" s="125"/>
      <c r="N30" s="125"/>
      <c r="O30" s="125"/>
      <c r="P30" s="125"/>
      <c r="Q30" s="125"/>
    </row>
    <row r="31" spans="1:17" ht="28" thickBot="1" x14ac:dyDescent="0.95">
      <c r="A31" s="130"/>
      <c r="B31" s="130"/>
      <c r="C31" s="130"/>
      <c r="D31" s="130"/>
      <c r="E31" s="130"/>
      <c r="F31" s="130"/>
      <c r="G31" s="125"/>
      <c r="H31" s="130"/>
      <c r="I31" s="125"/>
      <c r="J31" s="125"/>
      <c r="K31" s="125"/>
      <c r="L31" s="125"/>
      <c r="M31" s="125"/>
      <c r="N31" s="125"/>
      <c r="O31" s="125"/>
      <c r="P31" s="125"/>
      <c r="Q31" s="125"/>
    </row>
    <row r="32" spans="1:17" ht="28" thickBot="1" x14ac:dyDescent="0.95">
      <c r="A32" s="131" t="s">
        <v>49</v>
      </c>
      <c r="B32" s="165"/>
      <c r="C32" s="165"/>
      <c r="D32" s="165"/>
      <c r="E32" s="165"/>
      <c r="F32" s="166"/>
      <c r="G32" s="125"/>
      <c r="H32" s="130"/>
      <c r="I32" s="125"/>
      <c r="J32" s="125"/>
      <c r="K32" s="125"/>
      <c r="L32" s="125"/>
      <c r="M32" s="125"/>
      <c r="N32" s="125"/>
      <c r="O32" s="125"/>
      <c r="P32" s="125"/>
      <c r="Q32" s="125"/>
    </row>
    <row r="33" spans="1:17" ht="27.5" x14ac:dyDescent="0.9">
      <c r="A33" s="167"/>
      <c r="B33" s="139"/>
      <c r="C33" s="139"/>
      <c r="D33" s="139"/>
      <c r="E33" s="139"/>
      <c r="F33" s="140"/>
      <c r="G33" s="125"/>
      <c r="H33" s="130"/>
      <c r="I33" s="125"/>
      <c r="J33" s="125"/>
      <c r="K33" s="125"/>
      <c r="L33" s="125"/>
      <c r="M33" s="125"/>
      <c r="N33" s="125"/>
      <c r="O33" s="125"/>
      <c r="P33" s="125"/>
      <c r="Q33" s="125"/>
    </row>
    <row r="34" spans="1:17" ht="27.5" x14ac:dyDescent="0.9">
      <c r="A34" s="168"/>
      <c r="B34" s="156"/>
      <c r="C34" s="156"/>
      <c r="D34" s="156"/>
      <c r="E34" s="156"/>
      <c r="F34" s="157"/>
      <c r="G34" s="125"/>
      <c r="H34" s="130"/>
      <c r="I34" s="125"/>
      <c r="J34" s="125"/>
      <c r="K34" s="125"/>
      <c r="L34" s="125"/>
      <c r="M34" s="125"/>
      <c r="N34" s="125"/>
      <c r="O34" s="125"/>
      <c r="P34" s="125"/>
      <c r="Q34" s="125"/>
    </row>
    <row r="35" spans="1:17" ht="27.5" x14ac:dyDescent="0.9">
      <c r="A35" s="168"/>
      <c r="B35" s="156"/>
      <c r="C35" s="156"/>
      <c r="D35" s="156"/>
      <c r="E35" s="156"/>
      <c r="F35" s="157"/>
      <c r="G35" s="125"/>
      <c r="H35" s="130"/>
      <c r="I35" s="125"/>
      <c r="J35" s="125"/>
      <c r="K35" s="125"/>
      <c r="L35" s="125"/>
      <c r="M35" s="125"/>
      <c r="N35" s="125"/>
      <c r="O35" s="125"/>
      <c r="P35" s="125"/>
      <c r="Q35" s="125"/>
    </row>
    <row r="36" spans="1:17" ht="27.5" x14ac:dyDescent="0.9">
      <c r="A36" s="168"/>
      <c r="B36" s="156"/>
      <c r="C36" s="156"/>
      <c r="D36" s="156"/>
      <c r="E36" s="156"/>
      <c r="F36" s="157"/>
      <c r="G36" s="125"/>
      <c r="H36" s="130"/>
      <c r="I36" s="125"/>
      <c r="J36" s="125"/>
      <c r="K36" s="125"/>
      <c r="L36" s="125"/>
      <c r="M36" s="125"/>
      <c r="N36" s="125"/>
      <c r="O36" s="125"/>
      <c r="P36" s="125"/>
      <c r="Q36" s="125"/>
    </row>
    <row r="37" spans="1:17" ht="28" thickBot="1" x14ac:dyDescent="0.95">
      <c r="A37" s="144"/>
      <c r="B37" s="145"/>
      <c r="C37" s="145"/>
      <c r="D37" s="145"/>
      <c r="E37" s="145"/>
      <c r="F37" s="146"/>
      <c r="G37" s="125"/>
      <c r="H37" s="130"/>
      <c r="I37" s="125"/>
      <c r="J37" s="125"/>
      <c r="K37" s="125"/>
      <c r="L37" s="125"/>
      <c r="M37" s="125"/>
      <c r="N37" s="125"/>
      <c r="O37" s="125"/>
      <c r="P37" s="125"/>
      <c r="Q37" s="125"/>
    </row>
    <row r="38" spans="1:17" ht="27.5" x14ac:dyDescent="0.9">
      <c r="A38" s="130"/>
      <c r="B38" s="130"/>
      <c r="C38" s="130"/>
      <c r="D38" s="130"/>
      <c r="E38" s="130"/>
      <c r="F38" s="130"/>
      <c r="G38" s="125"/>
      <c r="H38" s="130"/>
      <c r="I38" s="125"/>
      <c r="J38" s="125"/>
      <c r="K38" s="125"/>
      <c r="L38" s="125"/>
      <c r="M38" s="125"/>
      <c r="N38" s="125"/>
      <c r="O38" s="125"/>
      <c r="P38" s="125"/>
      <c r="Q38" s="125"/>
    </row>
    <row r="39" spans="1:17" ht="38" x14ac:dyDescent="0.9">
      <c r="A39" s="124" t="s">
        <v>61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25"/>
      <c r="M39" s="125"/>
      <c r="N39" s="125"/>
      <c r="O39" s="125"/>
      <c r="P39" s="125"/>
      <c r="Q39" s="125"/>
    </row>
    <row r="40" spans="1:17" ht="30.5" x14ac:dyDescent="0.9">
      <c r="A40" s="169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25"/>
      <c r="M40" s="125"/>
      <c r="N40" s="125"/>
      <c r="O40" s="125"/>
      <c r="P40" s="125"/>
      <c r="Q40" s="125"/>
    </row>
    <row r="41" spans="1:17" ht="35" x14ac:dyDescent="0.9">
      <c r="A41" s="170" t="s">
        <v>57</v>
      </c>
      <c r="B41" s="128"/>
      <c r="C41" s="128"/>
      <c r="D41" s="128"/>
      <c r="E41" s="128"/>
      <c r="F41" s="128"/>
      <c r="G41" s="128"/>
      <c r="H41" s="141"/>
      <c r="I41" s="141"/>
      <c r="J41" s="141"/>
      <c r="K41" s="141"/>
      <c r="L41" s="125"/>
      <c r="M41" s="125"/>
      <c r="N41" s="125"/>
      <c r="O41" s="125"/>
      <c r="P41" s="125"/>
      <c r="Q41" s="125"/>
    </row>
    <row r="42" spans="1:17" ht="28" thickBot="1" x14ac:dyDescent="0.95">
      <c r="A42" s="130"/>
      <c r="B42" s="128"/>
      <c r="C42" s="128"/>
      <c r="D42" s="128"/>
      <c r="E42" s="128"/>
      <c r="F42" s="128"/>
      <c r="G42" s="128"/>
      <c r="H42" s="141"/>
      <c r="I42" s="141"/>
      <c r="J42" s="141"/>
      <c r="K42" s="141"/>
      <c r="L42" s="125"/>
      <c r="M42" s="125"/>
      <c r="N42" s="125"/>
      <c r="O42" s="125"/>
      <c r="P42" s="125"/>
      <c r="Q42" s="125"/>
    </row>
    <row r="43" spans="1:17" ht="28" thickBot="1" x14ac:dyDescent="0.95">
      <c r="A43" s="804" t="s">
        <v>58</v>
      </c>
      <c r="B43" s="805"/>
      <c r="C43" s="805"/>
      <c r="D43" s="805"/>
      <c r="E43" s="805"/>
      <c r="F43" s="805"/>
      <c r="G43" s="805"/>
      <c r="H43" s="806"/>
      <c r="I43" s="141"/>
      <c r="J43" s="141"/>
      <c r="K43" s="141"/>
      <c r="L43" s="125"/>
      <c r="M43" s="125"/>
      <c r="N43" s="125"/>
      <c r="O43" s="125"/>
      <c r="P43" s="125"/>
      <c r="Q43" s="125"/>
    </row>
    <row r="44" spans="1:17" ht="27.5" x14ac:dyDescent="0.9">
      <c r="A44" s="171"/>
      <c r="B44" s="172"/>
      <c r="C44" s="172"/>
      <c r="D44" s="172"/>
      <c r="E44" s="172"/>
      <c r="F44" s="172"/>
      <c r="G44" s="172"/>
      <c r="H44" s="173"/>
      <c r="I44" s="141"/>
      <c r="J44" s="141"/>
      <c r="K44" s="141"/>
      <c r="L44" s="125"/>
      <c r="M44" s="125"/>
      <c r="N44" s="125"/>
      <c r="O44" s="125"/>
      <c r="P44" s="125"/>
      <c r="Q44" s="125"/>
    </row>
    <row r="45" spans="1:17" ht="27.5" x14ac:dyDescent="0.9">
      <c r="A45" s="174"/>
      <c r="B45" s="128"/>
      <c r="C45" s="128"/>
      <c r="D45" s="128"/>
      <c r="E45" s="128"/>
      <c r="F45" s="128"/>
      <c r="G45" s="128"/>
      <c r="H45" s="175"/>
      <c r="I45" s="141"/>
      <c r="J45" s="141"/>
      <c r="K45" s="141"/>
      <c r="L45" s="125"/>
      <c r="M45" s="125"/>
      <c r="N45" s="125"/>
      <c r="O45" s="125"/>
      <c r="P45" s="125"/>
      <c r="Q45" s="125"/>
    </row>
    <row r="46" spans="1:17" ht="27.5" x14ac:dyDescent="0.9">
      <c r="A46" s="174"/>
      <c r="B46" s="128"/>
      <c r="C46" s="128"/>
      <c r="D46" s="128"/>
      <c r="E46" s="128"/>
      <c r="F46" s="128"/>
      <c r="G46" s="128"/>
      <c r="H46" s="175"/>
      <c r="I46" s="141"/>
      <c r="J46" s="141"/>
      <c r="K46" s="141"/>
      <c r="L46" s="125"/>
      <c r="M46" s="125"/>
      <c r="N46" s="125"/>
      <c r="O46" s="125"/>
      <c r="P46" s="125"/>
      <c r="Q46" s="125"/>
    </row>
    <row r="47" spans="1:17" ht="27.5" x14ac:dyDescent="0.9">
      <c r="A47" s="174"/>
      <c r="B47" s="128"/>
      <c r="C47" s="128"/>
      <c r="D47" s="128"/>
      <c r="E47" s="128"/>
      <c r="F47" s="128"/>
      <c r="G47" s="128"/>
      <c r="H47" s="175"/>
      <c r="I47" s="141"/>
      <c r="J47" s="141"/>
      <c r="K47" s="141"/>
      <c r="L47" s="125"/>
      <c r="M47" s="125"/>
      <c r="N47" s="125"/>
      <c r="O47" s="125"/>
      <c r="P47" s="125"/>
      <c r="Q47" s="125"/>
    </row>
    <row r="48" spans="1:17" ht="28" thickBot="1" x14ac:dyDescent="0.95">
      <c r="A48" s="176"/>
      <c r="B48" s="177"/>
      <c r="C48" s="177"/>
      <c r="D48" s="177"/>
      <c r="E48" s="177"/>
      <c r="F48" s="177"/>
      <c r="G48" s="177"/>
      <c r="H48" s="178"/>
      <c r="I48" s="141"/>
      <c r="J48" s="141"/>
      <c r="K48" s="141"/>
      <c r="L48" s="125"/>
      <c r="M48" s="125"/>
      <c r="N48" s="125"/>
      <c r="O48" s="125"/>
      <c r="P48" s="125"/>
      <c r="Q48" s="125"/>
    </row>
    <row r="49" spans="1:17" ht="30.5" x14ac:dyDescent="0.9">
      <c r="A49" s="169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25"/>
      <c r="M49" s="125"/>
      <c r="N49" s="125"/>
      <c r="O49" s="125"/>
      <c r="P49" s="125"/>
      <c r="Q49" s="125"/>
    </row>
    <row r="50" spans="1:17" ht="35" x14ac:dyDescent="0.9">
      <c r="A50" s="170" t="s">
        <v>46</v>
      </c>
      <c r="B50" s="128"/>
      <c r="C50" s="125"/>
      <c r="D50" s="130"/>
      <c r="E50" s="128"/>
      <c r="F50" s="128"/>
      <c r="G50" s="128"/>
      <c r="H50" s="128"/>
      <c r="I50" s="141"/>
      <c r="J50" s="141"/>
      <c r="K50" s="141"/>
      <c r="L50" s="125"/>
      <c r="M50" s="125"/>
      <c r="N50" s="125"/>
      <c r="O50" s="125"/>
      <c r="P50" s="125"/>
      <c r="Q50" s="125"/>
    </row>
    <row r="51" spans="1:17" ht="28" thickBot="1" x14ac:dyDescent="0.95">
      <c r="A51" s="179"/>
      <c r="B51" s="128"/>
      <c r="C51" s="128"/>
      <c r="D51" s="128"/>
      <c r="E51" s="128"/>
      <c r="F51" s="128"/>
      <c r="G51" s="128"/>
      <c r="H51" s="128"/>
      <c r="I51" s="141"/>
      <c r="J51" s="141"/>
      <c r="K51" s="141"/>
      <c r="L51" s="125"/>
      <c r="M51" s="125"/>
      <c r="N51" s="125"/>
      <c r="O51" s="125"/>
      <c r="P51" s="125"/>
      <c r="Q51" s="125"/>
    </row>
    <row r="52" spans="1:17" ht="82.5" x14ac:dyDescent="0.9">
      <c r="A52" s="128"/>
      <c r="B52" s="128"/>
      <c r="C52" s="180" t="s">
        <v>21</v>
      </c>
      <c r="D52" s="181" t="s">
        <v>22</v>
      </c>
      <c r="E52" s="182" t="s">
        <v>23</v>
      </c>
      <c r="F52" s="183" t="s">
        <v>24</v>
      </c>
      <c r="G52" s="184"/>
      <c r="H52" s="128"/>
      <c r="I52" s="141"/>
      <c r="J52" s="141"/>
      <c r="K52" s="141"/>
      <c r="L52" s="125"/>
      <c r="M52" s="125"/>
      <c r="N52" s="125"/>
      <c r="O52" s="125"/>
      <c r="P52" s="125"/>
      <c r="Q52" s="125"/>
    </row>
    <row r="53" spans="1:17" ht="83" thickBot="1" x14ac:dyDescent="0.95">
      <c r="A53" s="128"/>
      <c r="B53" s="128"/>
      <c r="C53" s="185" t="s">
        <v>4</v>
      </c>
      <c r="D53" s="186" t="s">
        <v>3</v>
      </c>
      <c r="E53" s="187" t="s">
        <v>5</v>
      </c>
      <c r="F53" s="188" t="s">
        <v>6</v>
      </c>
      <c r="G53" s="184"/>
      <c r="H53" s="128"/>
      <c r="I53" s="141"/>
      <c r="J53" s="141"/>
      <c r="K53" s="141"/>
      <c r="L53" s="125"/>
      <c r="M53" s="125"/>
      <c r="N53" s="125"/>
      <c r="O53" s="125"/>
      <c r="P53" s="125"/>
      <c r="Q53" s="125"/>
    </row>
    <row r="54" spans="1:17" ht="28" thickBot="1" x14ac:dyDescent="0.95">
      <c r="A54" s="128"/>
      <c r="B54" s="128"/>
      <c r="C54" s="128"/>
      <c r="D54" s="128"/>
      <c r="E54" s="128"/>
      <c r="F54" s="128"/>
      <c r="G54" s="128"/>
      <c r="H54" s="128"/>
      <c r="I54" s="141"/>
      <c r="J54" s="141"/>
      <c r="K54" s="141"/>
      <c r="L54" s="125"/>
      <c r="M54" s="125"/>
      <c r="N54" s="125"/>
      <c r="O54" s="125"/>
      <c r="P54" s="125"/>
      <c r="Q54" s="125"/>
    </row>
    <row r="55" spans="1:17" ht="55" x14ac:dyDescent="0.9">
      <c r="A55" s="189" t="s">
        <v>7</v>
      </c>
      <c r="B55" s="190" t="s">
        <v>56</v>
      </c>
      <c r="C55" s="191" t="s">
        <v>8</v>
      </c>
      <c r="D55" s="192" t="s">
        <v>2</v>
      </c>
      <c r="E55" s="193" t="s">
        <v>9</v>
      </c>
      <c r="F55" s="194" t="s">
        <v>10</v>
      </c>
      <c r="G55" s="194" t="s">
        <v>51</v>
      </c>
      <c r="H55" s="195" t="s">
        <v>11</v>
      </c>
      <c r="I55" s="141"/>
      <c r="J55" s="141"/>
      <c r="K55" s="141"/>
      <c r="L55" s="125"/>
      <c r="M55" s="125"/>
      <c r="N55" s="125"/>
      <c r="O55" s="125"/>
      <c r="P55" s="125"/>
      <c r="Q55" s="125"/>
    </row>
    <row r="56" spans="1:17" ht="110" x14ac:dyDescent="0.9">
      <c r="A56" s="196"/>
      <c r="B56" s="197">
        <f>SUM(B57:B58)</f>
        <v>7</v>
      </c>
      <c r="C56" s="198" t="s">
        <v>12</v>
      </c>
      <c r="D56" s="199" t="s">
        <v>13</v>
      </c>
      <c r="E56" s="200" t="s">
        <v>14</v>
      </c>
      <c r="F56" s="201" t="s">
        <v>15</v>
      </c>
      <c r="G56" s="201" t="s">
        <v>53</v>
      </c>
      <c r="H56" s="202"/>
      <c r="I56" s="141"/>
      <c r="J56" s="141"/>
      <c r="K56" s="141"/>
      <c r="L56" s="125"/>
      <c r="M56" s="125"/>
      <c r="N56" s="125"/>
      <c r="O56" s="125"/>
      <c r="P56" s="125"/>
      <c r="Q56" s="125"/>
    </row>
    <row r="57" spans="1:17" ht="55" x14ac:dyDescent="0.9">
      <c r="A57" s="203" t="s">
        <v>142</v>
      </c>
      <c r="B57" s="204">
        <v>4</v>
      </c>
      <c r="C57" s="205">
        <v>3</v>
      </c>
      <c r="D57" s="205"/>
      <c r="E57" s="205"/>
      <c r="F57" s="205"/>
      <c r="G57" s="205"/>
      <c r="H57" s="206">
        <f>IF(COUNTBLANK(C57:G57)=4,SUM(C57:F57)*B57,"veuillez entrer une valeur")</f>
        <v>12</v>
      </c>
      <c r="I57" s="141"/>
      <c r="J57" s="125"/>
      <c r="K57" s="141"/>
      <c r="L57" s="125"/>
      <c r="M57" s="125"/>
      <c r="N57" s="125"/>
      <c r="O57" s="125"/>
      <c r="P57" s="125"/>
      <c r="Q57" s="125"/>
    </row>
    <row r="58" spans="1:17" ht="28" thickBot="1" x14ac:dyDescent="0.95">
      <c r="A58" s="207" t="s">
        <v>16</v>
      </c>
      <c r="B58" s="208">
        <v>3</v>
      </c>
      <c r="C58" s="209">
        <v>3</v>
      </c>
      <c r="D58" s="209"/>
      <c r="E58" s="209"/>
      <c r="F58" s="209"/>
      <c r="G58" s="209"/>
      <c r="H58" s="210">
        <f>IF(COUNTBLANK(C58:G58)=4,SUM(C58:F58)*B58,"veuillez entrer une valeur")</f>
        <v>9</v>
      </c>
      <c r="I58" s="141"/>
      <c r="J58" s="141"/>
      <c r="K58" s="141"/>
      <c r="L58" s="125"/>
      <c r="M58" s="125"/>
      <c r="N58" s="125"/>
      <c r="O58" s="125"/>
      <c r="P58" s="125"/>
      <c r="Q58" s="125"/>
    </row>
    <row r="59" spans="1:17" ht="28" thickBot="1" x14ac:dyDescent="0.95">
      <c r="A59" s="211" t="s">
        <v>50</v>
      </c>
      <c r="B59" s="212">
        <f>3*B56-IF(G57="x",3*B57,0)-IF(G58="x",3*B58,0)</f>
        <v>21</v>
      </c>
      <c r="C59" s="213"/>
      <c r="D59" s="213"/>
      <c r="E59" s="214"/>
      <c r="F59" s="215" t="s">
        <v>25</v>
      </c>
      <c r="G59" s="215"/>
      <c r="H59" s="216">
        <f>SUM(H57:H58)</f>
        <v>21</v>
      </c>
      <c r="I59" s="141"/>
      <c r="J59" s="141"/>
      <c r="K59" s="141"/>
      <c r="L59" s="125"/>
      <c r="M59" s="125"/>
      <c r="N59" s="125"/>
      <c r="O59" s="125"/>
      <c r="P59" s="125"/>
      <c r="Q59" s="125"/>
    </row>
    <row r="60" spans="1:17" ht="22" thickBot="1" x14ac:dyDescent="0.95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25"/>
      <c r="M60" s="125"/>
      <c r="N60" s="125"/>
      <c r="O60" s="125"/>
      <c r="P60" s="125"/>
      <c r="Q60" s="125"/>
    </row>
    <row r="61" spans="1:17" ht="55" x14ac:dyDescent="0.9">
      <c r="A61" s="189" t="s">
        <v>17</v>
      </c>
      <c r="B61" s="217" t="s">
        <v>56</v>
      </c>
      <c r="C61" s="218" t="s">
        <v>8</v>
      </c>
      <c r="D61" s="219" t="s">
        <v>2</v>
      </c>
      <c r="E61" s="220" t="s">
        <v>9</v>
      </c>
      <c r="F61" s="221" t="s">
        <v>10</v>
      </c>
      <c r="G61" s="194" t="s">
        <v>51</v>
      </c>
      <c r="H61" s="195" t="s">
        <v>11</v>
      </c>
      <c r="I61" s="141"/>
      <c r="J61" s="141"/>
      <c r="K61" s="141"/>
      <c r="L61" s="125"/>
      <c r="M61" s="125"/>
      <c r="N61" s="125"/>
      <c r="O61" s="125"/>
      <c r="P61" s="125"/>
      <c r="Q61" s="125"/>
    </row>
    <row r="62" spans="1:17" ht="110" x14ac:dyDescent="0.9">
      <c r="A62" s="196"/>
      <c r="B62" s="222">
        <f>SUM(B63:B65)</f>
        <v>6</v>
      </c>
      <c r="C62" s="223" t="s">
        <v>12</v>
      </c>
      <c r="D62" s="224" t="s">
        <v>13</v>
      </c>
      <c r="E62" s="225" t="s">
        <v>14</v>
      </c>
      <c r="F62" s="226" t="s">
        <v>15</v>
      </c>
      <c r="G62" s="227" t="s">
        <v>54</v>
      </c>
      <c r="H62" s="228"/>
      <c r="I62" s="141"/>
      <c r="J62" s="141"/>
      <c r="K62" s="141"/>
      <c r="L62" s="125"/>
      <c r="M62" s="125"/>
      <c r="N62" s="125"/>
      <c r="O62" s="125"/>
      <c r="P62" s="125"/>
      <c r="Q62" s="125"/>
    </row>
    <row r="63" spans="1:17" ht="27.5" x14ac:dyDescent="0.9">
      <c r="A63" s="203" t="s">
        <v>18</v>
      </c>
      <c r="B63" s="204">
        <v>3</v>
      </c>
      <c r="C63" s="229"/>
      <c r="D63" s="229">
        <v>2</v>
      </c>
      <c r="E63" s="229"/>
      <c r="F63" s="229"/>
      <c r="G63" s="230"/>
      <c r="H63" s="206">
        <f>IF(COUNTBLANK(C63:G63)=4,SUM(C63:F63)*B63,"veuillez entrer une valeur")</f>
        <v>6</v>
      </c>
      <c r="I63" s="141"/>
      <c r="J63" s="141"/>
      <c r="K63" s="141"/>
      <c r="L63" s="125"/>
      <c r="M63" s="125"/>
      <c r="N63" s="125"/>
      <c r="O63" s="125"/>
      <c r="P63" s="125"/>
      <c r="Q63" s="125"/>
    </row>
    <row r="64" spans="1:17" ht="27.5" x14ac:dyDescent="0.9">
      <c r="A64" s="203" t="s">
        <v>42</v>
      </c>
      <c r="B64" s="204">
        <v>2</v>
      </c>
      <c r="C64" s="229"/>
      <c r="D64" s="229">
        <v>2</v>
      </c>
      <c r="E64" s="229"/>
      <c r="F64" s="229"/>
      <c r="G64" s="205"/>
      <c r="H64" s="206">
        <f>IF(COUNTBLANK(C64:G64)=4,SUM(C64:F64)*B64,"veuillez entrer une valeur")</f>
        <v>4</v>
      </c>
      <c r="I64" s="141"/>
      <c r="J64" s="141"/>
      <c r="K64" s="141"/>
      <c r="L64" s="125"/>
      <c r="M64" s="125"/>
      <c r="N64" s="125"/>
      <c r="O64" s="125"/>
      <c r="P64" s="125"/>
      <c r="Q64" s="125"/>
    </row>
    <row r="65" spans="1:17" ht="55.5" thickBot="1" x14ac:dyDescent="0.95">
      <c r="A65" s="203" t="s">
        <v>19</v>
      </c>
      <c r="B65" s="204">
        <v>1</v>
      </c>
      <c r="C65" s="231">
        <v>3</v>
      </c>
      <c r="D65" s="231"/>
      <c r="E65" s="231"/>
      <c r="F65" s="231"/>
      <c r="G65" s="232"/>
      <c r="H65" s="210">
        <f>IF(COUNTBLANK(C65:G65)=4,SUM(C65:F65)*B65,"veuillez entrer une valeur")</f>
        <v>3</v>
      </c>
      <c r="I65" s="141"/>
      <c r="J65" s="141"/>
      <c r="K65" s="141"/>
      <c r="L65" s="125"/>
      <c r="M65" s="125"/>
      <c r="N65" s="125"/>
      <c r="O65" s="125"/>
      <c r="P65" s="125"/>
      <c r="Q65" s="125"/>
    </row>
    <row r="66" spans="1:17" ht="28" thickBot="1" x14ac:dyDescent="0.95">
      <c r="A66" s="211" t="s">
        <v>50</v>
      </c>
      <c r="B66" s="212">
        <f>3*B62-IF(G63="x",3*B63,0)-IF(G64="x",3*B64,0)-IF(G65="x",3*B65,0)</f>
        <v>18</v>
      </c>
      <c r="C66" s="213"/>
      <c r="D66" s="213"/>
      <c r="E66" s="233"/>
      <c r="F66" s="234" t="s">
        <v>25</v>
      </c>
      <c r="G66" s="215"/>
      <c r="H66" s="216">
        <f>SUM(H63:H65)</f>
        <v>13</v>
      </c>
      <c r="I66" s="141"/>
      <c r="J66" s="141"/>
      <c r="K66" s="141"/>
      <c r="L66" s="125"/>
      <c r="M66" s="125"/>
      <c r="N66" s="125"/>
      <c r="O66" s="125"/>
      <c r="P66" s="125"/>
      <c r="Q66" s="125"/>
    </row>
    <row r="67" spans="1:17" ht="28" thickBot="1" x14ac:dyDescent="0.95">
      <c r="A67" s="128"/>
      <c r="B67" s="128"/>
      <c r="C67" s="128"/>
      <c r="D67" s="128"/>
      <c r="E67" s="128"/>
      <c r="F67" s="128"/>
      <c r="G67" s="128"/>
      <c r="H67" s="128"/>
      <c r="I67" s="141"/>
      <c r="J67" s="141"/>
      <c r="K67" s="141"/>
      <c r="L67" s="125"/>
      <c r="M67" s="125"/>
      <c r="N67" s="125"/>
      <c r="O67" s="125"/>
      <c r="P67" s="125"/>
      <c r="Q67" s="125"/>
    </row>
    <row r="68" spans="1:17" ht="55" x14ac:dyDescent="0.9">
      <c r="A68" s="189" t="s">
        <v>20</v>
      </c>
      <c r="B68" s="217" t="s">
        <v>56</v>
      </c>
      <c r="C68" s="218" t="s">
        <v>8</v>
      </c>
      <c r="D68" s="219" t="s">
        <v>2</v>
      </c>
      <c r="E68" s="220" t="s">
        <v>9</v>
      </c>
      <c r="F68" s="235" t="s">
        <v>10</v>
      </c>
      <c r="G68" s="194" t="s">
        <v>51</v>
      </c>
      <c r="H68" s="195" t="s">
        <v>11</v>
      </c>
      <c r="I68" s="141"/>
      <c r="J68" s="141"/>
      <c r="K68" s="141"/>
      <c r="L68" s="125"/>
      <c r="M68" s="125"/>
      <c r="N68" s="125"/>
      <c r="O68" s="125"/>
      <c r="P68" s="125"/>
      <c r="Q68" s="125"/>
    </row>
    <row r="69" spans="1:17" ht="110" x14ac:dyDescent="0.9">
      <c r="A69" s="196"/>
      <c r="B69" s="222">
        <f>SUM(B70:B72)</f>
        <v>4</v>
      </c>
      <c r="C69" s="223" t="s">
        <v>12</v>
      </c>
      <c r="D69" s="224" t="s">
        <v>13</v>
      </c>
      <c r="E69" s="225" t="s">
        <v>14</v>
      </c>
      <c r="F69" s="236" t="s">
        <v>15</v>
      </c>
      <c r="G69" s="227" t="s">
        <v>55</v>
      </c>
      <c r="H69" s="228"/>
      <c r="I69" s="141"/>
      <c r="J69" s="141"/>
      <c r="K69" s="141"/>
      <c r="L69" s="125"/>
      <c r="M69" s="125"/>
      <c r="N69" s="125"/>
      <c r="O69" s="125"/>
      <c r="P69" s="125"/>
      <c r="Q69" s="125"/>
    </row>
    <row r="70" spans="1:17" ht="82.5" x14ac:dyDescent="0.9">
      <c r="A70" s="203" t="s">
        <v>143</v>
      </c>
      <c r="B70" s="204">
        <v>2</v>
      </c>
      <c r="C70" s="229"/>
      <c r="D70" s="229">
        <v>2</v>
      </c>
      <c r="E70" s="229"/>
      <c r="F70" s="229"/>
      <c r="G70" s="230"/>
      <c r="H70" s="206">
        <f>IF(COUNTBLANK(C70:G70)=4,SUM(C70:F70)*B70,"veuillez entrer une valeur")</f>
        <v>4</v>
      </c>
      <c r="I70" s="141"/>
      <c r="J70" s="141"/>
      <c r="K70" s="141"/>
      <c r="L70" s="125"/>
      <c r="M70" s="125"/>
      <c r="N70" s="125"/>
      <c r="O70" s="125"/>
      <c r="P70" s="125"/>
      <c r="Q70" s="125"/>
    </row>
    <row r="71" spans="1:17" ht="137.5" x14ac:dyDescent="0.9">
      <c r="A71" s="203" t="s">
        <v>144</v>
      </c>
      <c r="B71" s="204">
        <v>1</v>
      </c>
      <c r="C71" s="229"/>
      <c r="D71" s="229">
        <v>2</v>
      </c>
      <c r="E71" s="229"/>
      <c r="F71" s="229"/>
      <c r="G71" s="205"/>
      <c r="H71" s="206">
        <f>IF(COUNTBLANK(C71:G71)=4,SUM(C71:F71)*B71,"veuillez entrer une valeur")</f>
        <v>2</v>
      </c>
      <c r="I71" s="141"/>
      <c r="J71" s="141"/>
      <c r="K71" s="141"/>
      <c r="L71" s="125"/>
      <c r="M71" s="125"/>
      <c r="N71" s="125"/>
      <c r="O71" s="125"/>
      <c r="P71" s="125"/>
      <c r="Q71" s="125"/>
    </row>
    <row r="72" spans="1:17" ht="165.5" thickBot="1" x14ac:dyDescent="0.95">
      <c r="A72" s="203" t="s">
        <v>145</v>
      </c>
      <c r="B72" s="204">
        <v>1</v>
      </c>
      <c r="C72" s="231">
        <v>3</v>
      </c>
      <c r="D72" s="231"/>
      <c r="E72" s="231"/>
      <c r="F72" s="231"/>
      <c r="G72" s="232"/>
      <c r="H72" s="210">
        <f>IF(COUNTBLANK(C72:G72)=4,SUM(C72:F72)*B72,"veuillez entrer une valeur")</f>
        <v>3</v>
      </c>
      <c r="I72" s="141"/>
      <c r="J72" s="141"/>
      <c r="K72" s="141"/>
      <c r="L72" s="125"/>
      <c r="M72" s="125"/>
      <c r="N72" s="125"/>
      <c r="O72" s="125"/>
      <c r="P72" s="125"/>
      <c r="Q72" s="125"/>
    </row>
    <row r="73" spans="1:17" ht="28" thickBot="1" x14ac:dyDescent="0.95">
      <c r="A73" s="211" t="s">
        <v>50</v>
      </c>
      <c r="B73" s="212">
        <f>3*B69-IF(G70="x",3*B70,0)-IF(G71="x",3*B71,0)-IF(G72="x",3*B72,0)</f>
        <v>12</v>
      </c>
      <c r="C73" s="213"/>
      <c r="D73" s="213"/>
      <c r="E73" s="233"/>
      <c r="F73" s="234" t="s">
        <v>25</v>
      </c>
      <c r="G73" s="215"/>
      <c r="H73" s="216">
        <f>SUM(H70:H72)</f>
        <v>9</v>
      </c>
      <c r="I73" s="141"/>
      <c r="J73" s="141"/>
      <c r="K73" s="141"/>
      <c r="L73" s="125"/>
      <c r="M73" s="125"/>
      <c r="N73" s="125"/>
      <c r="O73" s="125"/>
      <c r="P73" s="125"/>
      <c r="Q73" s="125"/>
    </row>
    <row r="74" spans="1:17" ht="28" thickBot="1" x14ac:dyDescent="0.95">
      <c r="A74" s="128"/>
      <c r="B74" s="128"/>
      <c r="C74" s="128"/>
      <c r="D74" s="128"/>
      <c r="E74" s="128"/>
      <c r="F74" s="128"/>
      <c r="G74" s="128"/>
      <c r="H74" s="128"/>
      <c r="I74" s="141"/>
      <c r="J74" s="141"/>
      <c r="K74" s="141"/>
      <c r="L74" s="125"/>
      <c r="M74" s="125"/>
      <c r="N74" s="125"/>
      <c r="O74" s="125"/>
      <c r="P74" s="125"/>
      <c r="Q74" s="125"/>
    </row>
    <row r="75" spans="1:17" ht="27.5" x14ac:dyDescent="0.9">
      <c r="A75" s="237" t="s">
        <v>52</v>
      </c>
      <c r="B75" s="238">
        <f>SUM(B59+B66+B73)</f>
        <v>51</v>
      </c>
      <c r="C75" s="239">
        <f>SUM(H73+H66+H59)</f>
        <v>43</v>
      </c>
      <c r="D75" s="128"/>
      <c r="E75" s="128"/>
      <c r="F75" s="128"/>
      <c r="G75" s="128"/>
      <c r="H75" s="128"/>
      <c r="I75" s="141"/>
      <c r="J75" s="141"/>
      <c r="K75" s="141"/>
      <c r="L75" s="125"/>
      <c r="M75" s="125"/>
      <c r="N75" s="125"/>
      <c r="O75" s="125"/>
      <c r="P75" s="125"/>
      <c r="Q75" s="125"/>
    </row>
    <row r="76" spans="1:17" ht="28" thickBot="1" x14ac:dyDescent="0.95">
      <c r="A76" s="807" t="s">
        <v>60</v>
      </c>
      <c r="B76" s="808"/>
      <c r="C76" s="240">
        <f>(C75/B75)*20</f>
        <v>16.862745098039216</v>
      </c>
      <c r="D76" s="128"/>
      <c r="E76" s="128"/>
      <c r="F76" s="128"/>
      <c r="G76" s="128"/>
      <c r="H76" s="128"/>
      <c r="I76" s="141"/>
      <c r="J76" s="141"/>
      <c r="K76" s="141"/>
      <c r="L76" s="125"/>
      <c r="M76" s="125"/>
      <c r="N76" s="125"/>
      <c r="O76" s="125"/>
      <c r="P76" s="125"/>
      <c r="Q76" s="125"/>
    </row>
    <row r="77" spans="1:17" ht="27.5" x14ac:dyDescent="0.9">
      <c r="A77" s="130"/>
      <c r="B77" s="184"/>
      <c r="C77" s="128"/>
      <c r="D77" s="128"/>
      <c r="E77" s="128"/>
      <c r="F77" s="128"/>
      <c r="G77" s="128"/>
      <c r="H77" s="128"/>
      <c r="I77" s="141"/>
      <c r="J77" s="141"/>
      <c r="K77" s="141"/>
      <c r="L77" s="125"/>
      <c r="M77" s="125"/>
      <c r="N77" s="125"/>
      <c r="O77" s="125"/>
      <c r="P77" s="125"/>
      <c r="Q77" s="125"/>
    </row>
    <row r="78" spans="1:17" x14ac:dyDescent="0.9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</row>
    <row r="79" spans="1:17" ht="38" x14ac:dyDescent="0.9">
      <c r="A79" s="124" t="s">
        <v>63</v>
      </c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25"/>
      <c r="M79" s="125"/>
      <c r="N79" s="125"/>
      <c r="O79" s="125"/>
      <c r="P79" s="125"/>
      <c r="Q79" s="125"/>
    </row>
    <row r="80" spans="1:17" ht="22" thickBot="1" x14ac:dyDescent="0.95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25"/>
      <c r="M80" s="125"/>
      <c r="N80" s="125"/>
      <c r="O80" s="125"/>
      <c r="P80" s="125"/>
      <c r="Q80" s="125"/>
    </row>
    <row r="81" spans="1:19" ht="28" thickBot="1" x14ac:dyDescent="0.95">
      <c r="A81" s="241"/>
      <c r="B81" s="795" t="s">
        <v>65</v>
      </c>
      <c r="C81" s="796"/>
      <c r="D81" s="797"/>
      <c r="E81" s="795" t="s">
        <v>67</v>
      </c>
      <c r="F81" s="796"/>
      <c r="G81" s="797"/>
      <c r="H81" s="795" t="s">
        <v>68</v>
      </c>
      <c r="I81" s="796"/>
      <c r="J81" s="797"/>
      <c r="K81" s="795" t="s">
        <v>69</v>
      </c>
      <c r="L81" s="796"/>
      <c r="M81" s="797"/>
      <c r="N81" s="795" t="s">
        <v>70</v>
      </c>
      <c r="O81" s="796"/>
      <c r="P81" s="797"/>
      <c r="Q81" s="795" t="s">
        <v>371</v>
      </c>
      <c r="R81" s="796"/>
      <c r="S81" s="797"/>
    </row>
    <row r="82" spans="1:19" ht="27.5" x14ac:dyDescent="0.9">
      <c r="A82" s="242" t="s">
        <v>64</v>
      </c>
      <c r="B82" s="798">
        <v>43423</v>
      </c>
      <c r="C82" s="799"/>
      <c r="D82" s="800"/>
      <c r="E82" s="801">
        <v>43788</v>
      </c>
      <c r="F82" s="802"/>
      <c r="G82" s="803"/>
      <c r="H82" s="801">
        <v>44154</v>
      </c>
      <c r="I82" s="802"/>
      <c r="J82" s="803"/>
      <c r="K82" s="801">
        <f>DATE(YEAR(B83)+3,MONTH(B83),DAY(B83))</f>
        <v>44519</v>
      </c>
      <c r="L82" s="802"/>
      <c r="M82" s="803"/>
      <c r="N82" s="801">
        <f>DATE(YEAR(B83)+4,MONTH(B83),DAY(B83))</f>
        <v>44884</v>
      </c>
      <c r="O82" s="802"/>
      <c r="P82" s="803"/>
      <c r="Q82" s="801">
        <f>DATE(YEAR(E83)+4,MONTH(E83),DAY(E83))</f>
        <v>45249</v>
      </c>
      <c r="R82" s="802"/>
      <c r="S82" s="803"/>
    </row>
    <row r="83" spans="1:19" ht="27.5" x14ac:dyDescent="0.9">
      <c r="A83" s="243" t="s">
        <v>26</v>
      </c>
      <c r="B83" s="788">
        <v>43423</v>
      </c>
      <c r="C83" s="786"/>
      <c r="D83" s="787"/>
      <c r="E83" s="788">
        <v>43788</v>
      </c>
      <c r="F83" s="786"/>
      <c r="G83" s="787"/>
      <c r="H83" s="788">
        <v>44005</v>
      </c>
      <c r="I83" s="786"/>
      <c r="J83" s="787"/>
      <c r="K83" s="788">
        <v>44407</v>
      </c>
      <c r="L83" s="786"/>
      <c r="M83" s="787"/>
      <c r="N83" s="788">
        <v>44767</v>
      </c>
      <c r="O83" s="786"/>
      <c r="P83" s="787"/>
      <c r="Q83" s="788">
        <v>45149</v>
      </c>
      <c r="R83" s="786"/>
      <c r="S83" s="787"/>
    </row>
    <row r="84" spans="1:19" ht="27.5" x14ac:dyDescent="0.9">
      <c r="A84" s="244" t="s">
        <v>27</v>
      </c>
      <c r="B84" s="789">
        <v>14.9</v>
      </c>
      <c r="C84" s="790"/>
      <c r="D84" s="791"/>
      <c r="E84" s="785">
        <v>14.9</v>
      </c>
      <c r="F84" s="786"/>
      <c r="G84" s="787"/>
      <c r="H84" s="785">
        <v>12.55</v>
      </c>
      <c r="I84" s="786"/>
      <c r="J84" s="787"/>
      <c r="K84" s="792">
        <v>16.079999999999998</v>
      </c>
      <c r="L84" s="793"/>
      <c r="M84" s="794"/>
      <c r="N84" s="792">
        <v>18.079999999999998</v>
      </c>
      <c r="O84" s="793"/>
      <c r="P84" s="794"/>
      <c r="Q84" s="785">
        <f>C76</f>
        <v>16.862745098039216</v>
      </c>
      <c r="R84" s="786"/>
      <c r="S84" s="787"/>
    </row>
    <row r="85" spans="1:19" ht="41.25" customHeight="1" x14ac:dyDescent="0.9">
      <c r="A85" s="243" t="s">
        <v>43</v>
      </c>
      <c r="B85" s="785"/>
      <c r="C85" s="786"/>
      <c r="D85" s="787"/>
      <c r="E85" s="785"/>
      <c r="F85" s="786"/>
      <c r="G85" s="787"/>
      <c r="H85" s="785"/>
      <c r="I85" s="786"/>
      <c r="J85" s="787"/>
      <c r="K85" s="785"/>
      <c r="L85" s="786"/>
      <c r="M85" s="787"/>
      <c r="N85" s="861" t="s">
        <v>388</v>
      </c>
      <c r="O85" s="862"/>
      <c r="P85" s="863"/>
      <c r="Q85" s="785"/>
      <c r="R85" s="786"/>
      <c r="S85" s="787"/>
    </row>
    <row r="86" spans="1:19" ht="35" x14ac:dyDescent="0.9">
      <c r="A86" s="245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25"/>
      <c r="M86" s="125"/>
      <c r="N86" s="125"/>
      <c r="O86" s="125"/>
      <c r="P86" s="125"/>
      <c r="Q86" s="125"/>
    </row>
  </sheetData>
  <mergeCells count="62">
    <mergeCell ref="B85:D85"/>
    <mergeCell ref="E85:G85"/>
    <mergeCell ref="H85:J85"/>
    <mergeCell ref="K85:M85"/>
    <mergeCell ref="N85:P85"/>
    <mergeCell ref="B83:D83"/>
    <mergeCell ref="E83:G83"/>
    <mergeCell ref="H83:J83"/>
    <mergeCell ref="K83:M83"/>
    <mergeCell ref="N83:P83"/>
    <mergeCell ref="B84:D84"/>
    <mergeCell ref="E84:G84"/>
    <mergeCell ref="H84:J84"/>
    <mergeCell ref="K84:M84"/>
    <mergeCell ref="N84:P84"/>
    <mergeCell ref="N81:P81"/>
    <mergeCell ref="B82:D82"/>
    <mergeCell ref="E82:G82"/>
    <mergeCell ref="H82:J82"/>
    <mergeCell ref="K82:M82"/>
    <mergeCell ref="N82:P82"/>
    <mergeCell ref="K81:M81"/>
    <mergeCell ref="A43:H43"/>
    <mergeCell ref="A76:B76"/>
    <mergeCell ref="B81:D81"/>
    <mergeCell ref="E81:G81"/>
    <mergeCell ref="H81:J81"/>
    <mergeCell ref="A28:C28"/>
    <mergeCell ref="D28:F28"/>
    <mergeCell ref="A29:C29"/>
    <mergeCell ref="D29:F29"/>
    <mergeCell ref="A30:C30"/>
    <mergeCell ref="D30:F30"/>
    <mergeCell ref="A25:C25"/>
    <mergeCell ref="D25:F25"/>
    <mergeCell ref="A26:C26"/>
    <mergeCell ref="D26:F26"/>
    <mergeCell ref="A27:C27"/>
    <mergeCell ref="D27:F27"/>
    <mergeCell ref="B18:D18"/>
    <mergeCell ref="F18:H18"/>
    <mergeCell ref="B19:D19"/>
    <mergeCell ref="F19:H19"/>
    <mergeCell ref="B20:D20"/>
    <mergeCell ref="F20:H20"/>
    <mergeCell ref="D12:E12"/>
    <mergeCell ref="G12:H12"/>
    <mergeCell ref="B13:H13"/>
    <mergeCell ref="B14:H14"/>
    <mergeCell ref="B17:D17"/>
    <mergeCell ref="F17:H17"/>
    <mergeCell ref="B3:H3"/>
    <mergeCell ref="B5:D5"/>
    <mergeCell ref="F5:H5"/>
    <mergeCell ref="A8:B8"/>
    <mergeCell ref="E8:H9"/>
    <mergeCell ref="A9:B9"/>
    <mergeCell ref="Q81:S81"/>
    <mergeCell ref="Q82:S82"/>
    <mergeCell ref="Q83:S83"/>
    <mergeCell ref="Q84:S84"/>
    <mergeCell ref="Q85:S85"/>
  </mergeCells>
  <conditionalFormatting sqref="B83:D83">
    <cfRule type="cellIs" dxfId="26" priority="2" operator="equal">
      <formula>"veuillez saisir ici une date"</formula>
    </cfRule>
  </conditionalFormatting>
  <conditionalFormatting sqref="H57:H58 H63:H65 H70:H72">
    <cfRule type="cellIs" dxfId="25" priority="5" operator="equal">
      <formula>"veuillez entrer une valeur"</formula>
    </cfRule>
  </conditionalFormatting>
  <dataValidations count="1">
    <dataValidation type="list" allowBlank="1" showInputMessage="1" showErrorMessage="1" sqref="B6:D6" xr:uid="{00000000-0002-0000-2300-000000000000}">
      <formula1>"Fournisseur,Prestataire de Service"</formula1>
    </dataValidation>
  </dataValidations>
  <hyperlinks>
    <hyperlink ref="B20" r:id="rId1" xr:uid="{00000000-0004-0000-2300-000000000000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</sheetPr>
  <dimension ref="A1:S86"/>
  <sheetViews>
    <sheetView showGridLines="0" topLeftCell="A72" zoomScale="60" zoomScaleNormal="60" workbookViewId="0">
      <selection activeCell="J77" sqref="A1:XFD1048576"/>
    </sheetView>
  </sheetViews>
  <sheetFormatPr baseColWidth="10" defaultColWidth="11.453125" defaultRowHeight="21.5" x14ac:dyDescent="0.9"/>
  <cols>
    <col min="1" max="1" width="22.54296875" style="601" customWidth="1"/>
    <col min="2" max="2" width="11.453125" style="601"/>
    <col min="3" max="3" width="18.1796875" style="601" customWidth="1"/>
    <col min="4" max="4" width="18.81640625" style="601" customWidth="1"/>
    <col min="5" max="5" width="24" style="601" customWidth="1"/>
    <col min="6" max="6" width="18.81640625" style="601" customWidth="1"/>
    <col min="7" max="16384" width="11.453125" style="601"/>
  </cols>
  <sheetData>
    <row r="1" spans="1:17" ht="38" x14ac:dyDescent="0.9">
      <c r="A1" s="124" t="s">
        <v>37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22" thickBot="1" x14ac:dyDescent="0.95">
      <c r="A2" s="126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55.5" thickBot="1" x14ac:dyDescent="0.95">
      <c r="A3" s="127" t="s">
        <v>1</v>
      </c>
      <c r="B3" s="825" t="s">
        <v>141</v>
      </c>
      <c r="C3" s="826"/>
      <c r="D3" s="826"/>
      <c r="E3" s="826"/>
      <c r="F3" s="826"/>
      <c r="G3" s="826"/>
      <c r="H3" s="827"/>
      <c r="I3" s="128"/>
      <c r="J3" s="125"/>
      <c r="K3" s="125"/>
      <c r="L3" s="125"/>
      <c r="M3" s="125"/>
      <c r="N3" s="125"/>
      <c r="O3" s="125"/>
      <c r="P3" s="125"/>
      <c r="Q3" s="125"/>
    </row>
    <row r="4" spans="1:17" ht="22" thickBot="1" x14ac:dyDescent="0.9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17" ht="83" thickBot="1" x14ac:dyDescent="0.95">
      <c r="A5" s="127" t="s">
        <v>66</v>
      </c>
      <c r="B5" s="855">
        <v>42927</v>
      </c>
      <c r="C5" s="856"/>
      <c r="D5" s="857"/>
      <c r="E5" s="129" t="s">
        <v>71</v>
      </c>
      <c r="F5" s="855">
        <v>42927</v>
      </c>
      <c r="G5" s="856"/>
      <c r="H5" s="857"/>
      <c r="I5" s="125"/>
      <c r="J5" s="125"/>
      <c r="K5" s="125"/>
      <c r="L5" s="125"/>
      <c r="M5" s="125"/>
      <c r="N5" s="125"/>
      <c r="O5" s="125"/>
      <c r="P5" s="125"/>
      <c r="Q5" s="125"/>
    </row>
    <row r="6" spans="1:17" ht="28" thickBot="1" x14ac:dyDescent="0.95">
      <c r="A6" s="130"/>
      <c r="B6" s="130"/>
      <c r="C6" s="130"/>
      <c r="D6" s="130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1:17" ht="28" thickBot="1" x14ac:dyDescent="0.95">
      <c r="A7" s="131" t="s">
        <v>28</v>
      </c>
      <c r="B7" s="132"/>
      <c r="C7" s="133"/>
      <c r="D7" s="125"/>
      <c r="E7" s="131" t="s">
        <v>0</v>
      </c>
      <c r="F7" s="132"/>
      <c r="G7" s="132"/>
      <c r="H7" s="133"/>
      <c r="I7" s="134"/>
      <c r="J7" s="125"/>
      <c r="K7" s="125"/>
      <c r="L7" s="125"/>
      <c r="M7" s="125"/>
      <c r="N7" s="125"/>
      <c r="O7" s="125"/>
      <c r="P7" s="125"/>
      <c r="Q7" s="125"/>
    </row>
    <row r="8" spans="1:17" ht="27.5" x14ac:dyDescent="0.9">
      <c r="A8" s="831" t="s">
        <v>29</v>
      </c>
      <c r="B8" s="832"/>
      <c r="C8" s="137"/>
      <c r="D8" s="138"/>
      <c r="E8" s="858" t="s">
        <v>159</v>
      </c>
      <c r="F8" s="823"/>
      <c r="G8" s="823"/>
      <c r="H8" s="824"/>
      <c r="I8" s="141"/>
      <c r="J8" s="125"/>
      <c r="K8" s="125"/>
      <c r="L8" s="125"/>
      <c r="M8" s="125"/>
      <c r="N8" s="125"/>
      <c r="O8" s="125"/>
      <c r="P8" s="125"/>
      <c r="Q8" s="125"/>
    </row>
    <row r="9" spans="1:17" ht="28" thickBot="1" x14ac:dyDescent="0.95">
      <c r="A9" s="839" t="s">
        <v>30</v>
      </c>
      <c r="B9" s="840"/>
      <c r="C9" s="143"/>
      <c r="D9" s="138"/>
      <c r="E9" s="859"/>
      <c r="F9" s="817"/>
      <c r="G9" s="817"/>
      <c r="H9" s="818"/>
      <c r="I9" s="141"/>
      <c r="J9" s="125"/>
      <c r="K9" s="125"/>
      <c r="L9" s="125"/>
      <c r="M9" s="125"/>
      <c r="N9" s="125"/>
      <c r="O9" s="125"/>
      <c r="P9" s="125"/>
      <c r="Q9" s="125"/>
    </row>
    <row r="10" spans="1:17" ht="22" thickBot="1" x14ac:dyDescent="0.9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7" ht="28" thickBot="1" x14ac:dyDescent="0.95">
      <c r="A11" s="131" t="s">
        <v>44</v>
      </c>
      <c r="B11" s="132"/>
      <c r="C11" s="132"/>
      <c r="D11" s="132"/>
      <c r="E11" s="132"/>
      <c r="F11" s="132"/>
      <c r="G11" s="132"/>
      <c r="H11" s="133"/>
      <c r="I11" s="134"/>
      <c r="J11" s="125"/>
      <c r="K11" s="125"/>
      <c r="L11" s="125"/>
      <c r="M11" s="125"/>
      <c r="N11" s="125"/>
      <c r="O11" s="125"/>
      <c r="P11" s="125"/>
      <c r="Q11" s="125"/>
    </row>
    <row r="12" spans="1:17" ht="27.5" x14ac:dyDescent="0.9">
      <c r="A12" s="135" t="s">
        <v>31</v>
      </c>
      <c r="B12" s="147" t="s">
        <v>126</v>
      </c>
      <c r="C12" s="136" t="s">
        <v>32</v>
      </c>
      <c r="D12" s="819" t="s">
        <v>138</v>
      </c>
      <c r="E12" s="820"/>
      <c r="F12" s="136" t="s">
        <v>33</v>
      </c>
      <c r="G12" s="819" t="s">
        <v>139</v>
      </c>
      <c r="H12" s="803"/>
      <c r="I12" s="128"/>
      <c r="J12" s="125"/>
      <c r="K12" s="125"/>
      <c r="L12" s="125"/>
      <c r="M12" s="125"/>
      <c r="N12" s="125"/>
      <c r="O12" s="125"/>
      <c r="P12" s="125"/>
      <c r="Q12" s="125"/>
    </row>
    <row r="13" spans="1:17" ht="27.5" x14ac:dyDescent="0.9">
      <c r="A13" s="148" t="s">
        <v>34</v>
      </c>
      <c r="B13" s="821" t="s">
        <v>140</v>
      </c>
      <c r="C13" s="786"/>
      <c r="D13" s="786"/>
      <c r="E13" s="786"/>
      <c r="F13" s="786"/>
      <c r="G13" s="786"/>
      <c r="H13" s="787"/>
      <c r="I13" s="128"/>
      <c r="J13" s="125"/>
      <c r="K13" s="125"/>
      <c r="L13" s="125"/>
      <c r="M13" s="125"/>
      <c r="N13" s="125"/>
      <c r="O13" s="125"/>
      <c r="P13" s="125"/>
      <c r="Q13" s="125"/>
    </row>
    <row r="14" spans="1:17" ht="28" thickBot="1" x14ac:dyDescent="0.95">
      <c r="A14" s="142" t="s">
        <v>35</v>
      </c>
      <c r="B14" s="860"/>
      <c r="C14" s="810"/>
      <c r="D14" s="810"/>
      <c r="E14" s="810"/>
      <c r="F14" s="810"/>
      <c r="G14" s="810"/>
      <c r="H14" s="811"/>
      <c r="I14" s="128"/>
      <c r="J14" s="125"/>
      <c r="K14" s="125"/>
      <c r="L14" s="125"/>
      <c r="M14" s="125"/>
      <c r="N14" s="125"/>
      <c r="O14" s="125"/>
      <c r="P14" s="125"/>
      <c r="Q14" s="125"/>
    </row>
    <row r="15" spans="1:17" ht="28" thickBot="1" x14ac:dyDescent="0.95">
      <c r="A15" s="149"/>
      <c r="B15" s="130"/>
      <c r="C15" s="130"/>
      <c r="D15" s="130"/>
      <c r="E15" s="130"/>
      <c r="F15" s="130"/>
      <c r="G15" s="130"/>
      <c r="H15" s="130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1:17" ht="28" thickBot="1" x14ac:dyDescent="0.95">
      <c r="A16" s="150" t="s">
        <v>89</v>
      </c>
      <c r="B16" s="151"/>
      <c r="C16" s="151"/>
      <c r="D16" s="476"/>
      <c r="E16" s="131" t="s">
        <v>36</v>
      </c>
      <c r="F16" s="132"/>
      <c r="G16" s="132"/>
      <c r="H16" s="133"/>
      <c r="I16" s="134"/>
      <c r="J16" s="125"/>
      <c r="K16" s="125"/>
      <c r="L16" s="125"/>
      <c r="M16" s="125"/>
      <c r="N16" s="125"/>
      <c r="O16" s="125"/>
      <c r="P16" s="125"/>
      <c r="Q16" s="125"/>
    </row>
    <row r="17" spans="1:17" ht="27.5" x14ac:dyDescent="0.9">
      <c r="A17" s="153" t="s">
        <v>38</v>
      </c>
      <c r="B17" s="822" t="s">
        <v>160</v>
      </c>
      <c r="C17" s="823"/>
      <c r="D17" s="824"/>
      <c r="E17" s="154" t="s">
        <v>38</v>
      </c>
      <c r="F17" s="822"/>
      <c r="G17" s="823"/>
      <c r="H17" s="824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1:17" ht="27.5" x14ac:dyDescent="0.9">
      <c r="A18" s="155" t="s">
        <v>41</v>
      </c>
      <c r="B18" s="812"/>
      <c r="C18" s="813"/>
      <c r="D18" s="814"/>
      <c r="E18" s="154" t="s">
        <v>41</v>
      </c>
      <c r="F18" s="812"/>
      <c r="G18" s="813"/>
      <c r="H18" s="814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1:17" ht="27.5" x14ac:dyDescent="0.9">
      <c r="A19" s="155" t="s">
        <v>39</v>
      </c>
      <c r="B19" s="815">
        <v>338252939</v>
      </c>
      <c r="C19" s="813"/>
      <c r="D19" s="814"/>
      <c r="E19" s="154" t="s">
        <v>39</v>
      </c>
      <c r="F19" s="812">
        <v>772680169</v>
      </c>
      <c r="G19" s="813"/>
      <c r="H19" s="814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1:17" ht="28" thickBot="1" x14ac:dyDescent="0.95">
      <c r="A20" s="158" t="s">
        <v>40</v>
      </c>
      <c r="B20" s="816"/>
      <c r="C20" s="817"/>
      <c r="D20" s="818"/>
      <c r="E20" s="159" t="s">
        <v>40</v>
      </c>
      <c r="F20" s="816"/>
      <c r="G20" s="817"/>
      <c r="H20" s="818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1:17" x14ac:dyDescent="0.9">
      <c r="A21" s="141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25"/>
      <c r="M21" s="125"/>
      <c r="N21" s="125"/>
      <c r="O21" s="125"/>
      <c r="P21" s="125"/>
      <c r="Q21" s="125"/>
    </row>
    <row r="22" spans="1:17" ht="38" x14ac:dyDescent="0.9">
      <c r="A22" s="124" t="s">
        <v>62</v>
      </c>
      <c r="B22" s="141"/>
      <c r="C22" s="141"/>
      <c r="D22" s="141"/>
      <c r="E22" s="141"/>
      <c r="F22" s="141"/>
      <c r="G22" s="125"/>
      <c r="H22" s="141"/>
      <c r="I22" s="141"/>
      <c r="J22" s="141"/>
      <c r="K22" s="141"/>
      <c r="L22" s="125"/>
      <c r="M22" s="125"/>
      <c r="N22" s="125"/>
      <c r="O22" s="125"/>
      <c r="P22" s="125"/>
      <c r="Q22" s="125"/>
    </row>
    <row r="23" spans="1:17" ht="22" thickBot="1" x14ac:dyDescent="0.95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1:17" ht="27.5" x14ac:dyDescent="0.9">
      <c r="A24" s="160" t="s">
        <v>48</v>
      </c>
      <c r="B24" s="161"/>
      <c r="C24" s="162"/>
      <c r="D24" s="163" t="s">
        <v>47</v>
      </c>
      <c r="E24" s="161"/>
      <c r="F24" s="162"/>
      <c r="G24" s="125"/>
      <c r="H24" s="130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1:17" ht="27.5" x14ac:dyDescent="0.9">
      <c r="A25" s="785"/>
      <c r="B25" s="786"/>
      <c r="C25" s="787"/>
      <c r="D25" s="785"/>
      <c r="E25" s="786"/>
      <c r="F25" s="787"/>
      <c r="G25" s="125"/>
      <c r="H25" s="130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1:17" ht="27.5" x14ac:dyDescent="0.9">
      <c r="A26" s="785"/>
      <c r="B26" s="786"/>
      <c r="C26" s="787"/>
      <c r="D26" s="785"/>
      <c r="E26" s="786"/>
      <c r="F26" s="787"/>
      <c r="G26" s="125"/>
      <c r="H26" s="164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1:17" ht="27.5" x14ac:dyDescent="0.9">
      <c r="A27" s="785"/>
      <c r="B27" s="786"/>
      <c r="C27" s="787"/>
      <c r="D27" s="785"/>
      <c r="E27" s="786"/>
      <c r="F27" s="787"/>
      <c r="G27" s="125"/>
      <c r="H27" s="130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1:17" ht="27.5" x14ac:dyDescent="0.9">
      <c r="A28" s="785"/>
      <c r="B28" s="786"/>
      <c r="C28" s="787"/>
      <c r="D28" s="785"/>
      <c r="E28" s="786"/>
      <c r="F28" s="787"/>
      <c r="G28" s="125"/>
      <c r="H28" s="130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1:17" ht="27.5" x14ac:dyDescent="0.9">
      <c r="A29" s="785"/>
      <c r="B29" s="786"/>
      <c r="C29" s="787"/>
      <c r="D29" s="785"/>
      <c r="E29" s="786"/>
      <c r="F29" s="787"/>
      <c r="G29" s="125"/>
      <c r="H29" s="130"/>
      <c r="I29" s="125"/>
      <c r="J29" s="125"/>
      <c r="K29" s="125"/>
      <c r="L29" s="125"/>
      <c r="M29" s="125"/>
      <c r="N29" s="125"/>
      <c r="O29" s="125"/>
      <c r="P29" s="125"/>
      <c r="Q29" s="125"/>
    </row>
    <row r="30" spans="1:17" ht="28" thickBot="1" x14ac:dyDescent="0.95">
      <c r="A30" s="809"/>
      <c r="B30" s="810"/>
      <c r="C30" s="811"/>
      <c r="D30" s="809"/>
      <c r="E30" s="810"/>
      <c r="F30" s="811"/>
      <c r="G30" s="125"/>
      <c r="H30" s="130"/>
      <c r="I30" s="125"/>
      <c r="J30" s="125"/>
      <c r="K30" s="125"/>
      <c r="L30" s="125"/>
      <c r="M30" s="125"/>
      <c r="N30" s="125"/>
      <c r="O30" s="125"/>
      <c r="P30" s="125"/>
      <c r="Q30" s="125"/>
    </row>
    <row r="31" spans="1:17" ht="28" thickBot="1" x14ac:dyDescent="0.95">
      <c r="A31" s="130"/>
      <c r="B31" s="130"/>
      <c r="C31" s="130"/>
      <c r="D31" s="130"/>
      <c r="E31" s="130"/>
      <c r="F31" s="130"/>
      <c r="G31" s="125"/>
      <c r="H31" s="130"/>
      <c r="I31" s="125"/>
      <c r="J31" s="125"/>
      <c r="K31" s="125"/>
      <c r="L31" s="125"/>
      <c r="M31" s="125"/>
      <c r="N31" s="125"/>
      <c r="O31" s="125"/>
      <c r="P31" s="125"/>
      <c r="Q31" s="125"/>
    </row>
    <row r="32" spans="1:17" ht="28" thickBot="1" x14ac:dyDescent="0.95">
      <c r="A32" s="131" t="s">
        <v>49</v>
      </c>
      <c r="B32" s="165"/>
      <c r="C32" s="165"/>
      <c r="D32" s="165"/>
      <c r="E32" s="165"/>
      <c r="F32" s="166"/>
      <c r="G32" s="125"/>
      <c r="H32" s="130"/>
      <c r="I32" s="125"/>
      <c r="J32" s="125"/>
      <c r="K32" s="125"/>
      <c r="L32" s="125"/>
      <c r="M32" s="125"/>
      <c r="N32" s="125"/>
      <c r="O32" s="125"/>
      <c r="P32" s="125"/>
      <c r="Q32" s="125"/>
    </row>
    <row r="33" spans="1:17" ht="27.5" x14ac:dyDescent="0.9">
      <c r="A33" s="167"/>
      <c r="B33" s="139"/>
      <c r="C33" s="139"/>
      <c r="D33" s="139"/>
      <c r="E33" s="139"/>
      <c r="F33" s="140"/>
      <c r="G33" s="125"/>
      <c r="H33" s="130"/>
      <c r="I33" s="125"/>
      <c r="J33" s="125"/>
      <c r="K33" s="125"/>
      <c r="L33" s="125"/>
      <c r="M33" s="125"/>
      <c r="N33" s="125"/>
      <c r="O33" s="125"/>
      <c r="P33" s="125"/>
      <c r="Q33" s="125"/>
    </row>
    <row r="34" spans="1:17" ht="27.5" x14ac:dyDescent="0.9">
      <c r="A34" s="168"/>
      <c r="B34" s="156"/>
      <c r="C34" s="156"/>
      <c r="D34" s="156"/>
      <c r="E34" s="156"/>
      <c r="F34" s="157"/>
      <c r="G34" s="125"/>
      <c r="H34" s="130"/>
      <c r="I34" s="125"/>
      <c r="J34" s="125"/>
      <c r="K34" s="125"/>
      <c r="L34" s="125"/>
      <c r="M34" s="125"/>
      <c r="N34" s="125"/>
      <c r="O34" s="125"/>
      <c r="P34" s="125"/>
      <c r="Q34" s="125"/>
    </row>
    <row r="35" spans="1:17" ht="27.5" x14ac:dyDescent="0.9">
      <c r="A35" s="168"/>
      <c r="B35" s="156"/>
      <c r="C35" s="156"/>
      <c r="D35" s="156"/>
      <c r="E35" s="156"/>
      <c r="F35" s="157"/>
      <c r="G35" s="125"/>
      <c r="H35" s="130"/>
      <c r="I35" s="125"/>
      <c r="J35" s="125"/>
      <c r="K35" s="125"/>
      <c r="L35" s="125"/>
      <c r="M35" s="125"/>
      <c r="N35" s="125"/>
      <c r="O35" s="125"/>
      <c r="P35" s="125"/>
      <c r="Q35" s="125"/>
    </row>
    <row r="36" spans="1:17" ht="27.5" x14ac:dyDescent="0.9">
      <c r="A36" s="168"/>
      <c r="B36" s="156"/>
      <c r="C36" s="156"/>
      <c r="D36" s="156"/>
      <c r="E36" s="156"/>
      <c r="F36" s="157"/>
      <c r="G36" s="125"/>
      <c r="H36" s="130"/>
      <c r="I36" s="125"/>
      <c r="J36" s="125"/>
      <c r="K36" s="125"/>
      <c r="L36" s="125"/>
      <c r="M36" s="125"/>
      <c r="N36" s="125"/>
      <c r="O36" s="125"/>
      <c r="P36" s="125"/>
      <c r="Q36" s="125"/>
    </row>
    <row r="37" spans="1:17" ht="28" thickBot="1" x14ac:dyDescent="0.95">
      <c r="A37" s="144"/>
      <c r="B37" s="145"/>
      <c r="C37" s="145"/>
      <c r="D37" s="145"/>
      <c r="E37" s="145"/>
      <c r="F37" s="146"/>
      <c r="G37" s="125"/>
      <c r="H37" s="130"/>
      <c r="I37" s="125"/>
      <c r="J37" s="125"/>
      <c r="K37" s="125"/>
      <c r="L37" s="125"/>
      <c r="M37" s="125"/>
      <c r="N37" s="125"/>
      <c r="O37" s="125"/>
      <c r="P37" s="125"/>
      <c r="Q37" s="125"/>
    </row>
    <row r="38" spans="1:17" ht="27.5" x14ac:dyDescent="0.9">
      <c r="A38" s="130"/>
      <c r="B38" s="130"/>
      <c r="C38" s="130"/>
      <c r="D38" s="130"/>
      <c r="E38" s="130"/>
      <c r="F38" s="130"/>
      <c r="G38" s="125"/>
      <c r="H38" s="130"/>
      <c r="I38" s="125"/>
      <c r="J38" s="125"/>
      <c r="K38" s="125"/>
      <c r="L38" s="125"/>
      <c r="M38" s="125"/>
      <c r="N38" s="125"/>
      <c r="O38" s="125"/>
      <c r="P38" s="125"/>
      <c r="Q38" s="125"/>
    </row>
    <row r="39" spans="1:17" ht="38" x14ac:dyDescent="0.9">
      <c r="A39" s="124" t="s">
        <v>61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25"/>
      <c r="M39" s="125"/>
      <c r="N39" s="125"/>
      <c r="O39" s="125"/>
      <c r="P39" s="125"/>
      <c r="Q39" s="125"/>
    </row>
    <row r="40" spans="1:17" ht="30.5" x14ac:dyDescent="0.9">
      <c r="A40" s="169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25"/>
      <c r="M40" s="125"/>
      <c r="N40" s="125"/>
      <c r="O40" s="125"/>
      <c r="P40" s="125"/>
      <c r="Q40" s="125"/>
    </row>
    <row r="41" spans="1:17" ht="35" x14ac:dyDescent="0.9">
      <c r="A41" s="170" t="s">
        <v>57</v>
      </c>
      <c r="B41" s="128"/>
      <c r="C41" s="128"/>
      <c r="D41" s="128"/>
      <c r="E41" s="128"/>
      <c r="F41" s="128"/>
      <c r="G41" s="128"/>
      <c r="H41" s="141"/>
      <c r="I41" s="141"/>
      <c r="J41" s="141"/>
      <c r="K41" s="141"/>
      <c r="L41" s="125"/>
      <c r="M41" s="125"/>
      <c r="N41" s="125"/>
      <c r="O41" s="125"/>
      <c r="P41" s="125"/>
      <c r="Q41" s="125"/>
    </row>
    <row r="42" spans="1:17" ht="28" thickBot="1" x14ac:dyDescent="0.95">
      <c r="A42" s="130"/>
      <c r="B42" s="128"/>
      <c r="C42" s="128"/>
      <c r="D42" s="128"/>
      <c r="E42" s="128"/>
      <c r="F42" s="128"/>
      <c r="G42" s="128"/>
      <c r="H42" s="141"/>
      <c r="I42" s="141"/>
      <c r="J42" s="141"/>
      <c r="K42" s="141"/>
      <c r="L42" s="125"/>
      <c r="M42" s="125"/>
      <c r="N42" s="125"/>
      <c r="O42" s="125"/>
      <c r="P42" s="125"/>
      <c r="Q42" s="125"/>
    </row>
    <row r="43" spans="1:17" ht="28" thickBot="1" x14ac:dyDescent="0.95">
      <c r="A43" s="804" t="s">
        <v>58</v>
      </c>
      <c r="B43" s="805"/>
      <c r="C43" s="805"/>
      <c r="D43" s="805"/>
      <c r="E43" s="805"/>
      <c r="F43" s="805"/>
      <c r="G43" s="805"/>
      <c r="H43" s="806"/>
      <c r="I43" s="141"/>
      <c r="J43" s="141"/>
      <c r="K43" s="141"/>
      <c r="L43" s="125"/>
      <c r="M43" s="125"/>
      <c r="N43" s="125"/>
      <c r="O43" s="125"/>
      <c r="P43" s="125"/>
      <c r="Q43" s="125"/>
    </row>
    <row r="44" spans="1:17" ht="27.5" x14ac:dyDescent="0.9">
      <c r="A44" s="171"/>
      <c r="B44" s="172"/>
      <c r="C44" s="172"/>
      <c r="D44" s="172"/>
      <c r="E44" s="172"/>
      <c r="F44" s="172"/>
      <c r="G44" s="172"/>
      <c r="H44" s="173"/>
      <c r="I44" s="141"/>
      <c r="J44" s="141"/>
      <c r="K44" s="141"/>
      <c r="L44" s="125"/>
      <c r="M44" s="125"/>
      <c r="N44" s="125"/>
      <c r="O44" s="125"/>
      <c r="P44" s="125"/>
      <c r="Q44" s="125"/>
    </row>
    <row r="45" spans="1:17" ht="27.5" x14ac:dyDescent="0.9">
      <c r="A45" s="174"/>
      <c r="B45" s="128"/>
      <c r="C45" s="128"/>
      <c r="D45" s="128"/>
      <c r="E45" s="128"/>
      <c r="F45" s="128"/>
      <c r="G45" s="128"/>
      <c r="H45" s="175"/>
      <c r="I45" s="141"/>
      <c r="J45" s="141"/>
      <c r="K45" s="141"/>
      <c r="L45" s="125"/>
      <c r="M45" s="125"/>
      <c r="N45" s="125"/>
      <c r="O45" s="125"/>
      <c r="P45" s="125"/>
      <c r="Q45" s="125"/>
    </row>
    <row r="46" spans="1:17" ht="27.5" x14ac:dyDescent="0.9">
      <c r="A46" s="174"/>
      <c r="B46" s="128"/>
      <c r="C46" s="128"/>
      <c r="D46" s="128"/>
      <c r="E46" s="128"/>
      <c r="F46" s="128"/>
      <c r="G46" s="128"/>
      <c r="H46" s="175"/>
      <c r="I46" s="141"/>
      <c r="J46" s="141"/>
      <c r="K46" s="141"/>
      <c r="L46" s="125"/>
      <c r="M46" s="125"/>
      <c r="N46" s="125"/>
      <c r="O46" s="125"/>
      <c r="P46" s="125"/>
      <c r="Q46" s="125"/>
    </row>
    <row r="47" spans="1:17" ht="27.5" x14ac:dyDescent="0.9">
      <c r="A47" s="174"/>
      <c r="B47" s="128"/>
      <c r="C47" s="128"/>
      <c r="D47" s="128"/>
      <c r="E47" s="128"/>
      <c r="F47" s="128"/>
      <c r="G47" s="128"/>
      <c r="H47" s="175"/>
      <c r="I47" s="141"/>
      <c r="J47" s="141"/>
      <c r="K47" s="141"/>
      <c r="L47" s="125"/>
      <c r="M47" s="125"/>
      <c r="N47" s="125"/>
      <c r="O47" s="125"/>
      <c r="P47" s="125"/>
      <c r="Q47" s="125"/>
    </row>
    <row r="48" spans="1:17" ht="28" thickBot="1" x14ac:dyDescent="0.95">
      <c r="A48" s="176"/>
      <c r="B48" s="177"/>
      <c r="C48" s="177"/>
      <c r="D48" s="177"/>
      <c r="E48" s="177"/>
      <c r="F48" s="177"/>
      <c r="G48" s="177"/>
      <c r="H48" s="178"/>
      <c r="I48" s="141"/>
      <c r="J48" s="141"/>
      <c r="K48" s="141"/>
      <c r="L48" s="125"/>
      <c r="M48" s="125"/>
      <c r="N48" s="125"/>
      <c r="O48" s="125"/>
      <c r="P48" s="125"/>
      <c r="Q48" s="125"/>
    </row>
    <row r="49" spans="1:17" ht="30.5" x14ac:dyDescent="0.9">
      <c r="A49" s="169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25"/>
      <c r="M49" s="125"/>
      <c r="N49" s="125"/>
      <c r="O49" s="125"/>
      <c r="P49" s="125"/>
      <c r="Q49" s="125"/>
    </row>
    <row r="50" spans="1:17" ht="35" x14ac:dyDescent="0.9">
      <c r="A50" s="170" t="s">
        <v>46</v>
      </c>
      <c r="B50" s="128"/>
      <c r="C50" s="125"/>
      <c r="D50" s="130"/>
      <c r="E50" s="128"/>
      <c r="F50" s="128"/>
      <c r="G50" s="128"/>
      <c r="H50" s="128"/>
      <c r="I50" s="141"/>
      <c r="J50" s="141"/>
      <c r="K50" s="141"/>
      <c r="L50" s="125"/>
      <c r="M50" s="125"/>
      <c r="N50" s="125"/>
      <c r="O50" s="125"/>
      <c r="P50" s="125"/>
      <c r="Q50" s="125"/>
    </row>
    <row r="51" spans="1:17" ht="28" thickBot="1" x14ac:dyDescent="0.95">
      <c r="A51" s="179"/>
      <c r="B51" s="128"/>
      <c r="C51" s="128"/>
      <c r="D51" s="128"/>
      <c r="E51" s="128"/>
      <c r="F51" s="128"/>
      <c r="G51" s="128"/>
      <c r="H51" s="128"/>
      <c r="I51" s="141"/>
      <c r="J51" s="141"/>
      <c r="K51" s="141"/>
      <c r="L51" s="125"/>
      <c r="M51" s="125"/>
      <c r="N51" s="125"/>
      <c r="O51" s="125"/>
      <c r="P51" s="125"/>
      <c r="Q51" s="125"/>
    </row>
    <row r="52" spans="1:17" ht="55" x14ac:dyDescent="0.9">
      <c r="A52" s="128"/>
      <c r="B52" s="128"/>
      <c r="C52" s="180" t="s">
        <v>21</v>
      </c>
      <c r="D52" s="181" t="s">
        <v>22</v>
      </c>
      <c r="E52" s="182" t="s">
        <v>23</v>
      </c>
      <c r="F52" s="183" t="s">
        <v>24</v>
      </c>
      <c r="G52" s="184"/>
      <c r="H52" s="128"/>
      <c r="I52" s="141"/>
      <c r="J52" s="141"/>
      <c r="K52" s="141"/>
      <c r="L52" s="125"/>
      <c r="M52" s="125"/>
      <c r="N52" s="125"/>
      <c r="O52" s="125"/>
      <c r="P52" s="125"/>
      <c r="Q52" s="125"/>
    </row>
    <row r="53" spans="1:17" ht="55.5" thickBot="1" x14ac:dyDescent="0.95">
      <c r="A53" s="128"/>
      <c r="B53" s="128"/>
      <c r="C53" s="185" t="s">
        <v>4</v>
      </c>
      <c r="D53" s="186" t="s">
        <v>3</v>
      </c>
      <c r="E53" s="187" t="s">
        <v>5</v>
      </c>
      <c r="F53" s="188" t="s">
        <v>6</v>
      </c>
      <c r="G53" s="184"/>
      <c r="H53" s="128"/>
      <c r="I53" s="141"/>
      <c r="J53" s="141"/>
      <c r="K53" s="141"/>
      <c r="L53" s="125"/>
      <c r="M53" s="125"/>
      <c r="N53" s="125"/>
      <c r="O53" s="125"/>
      <c r="P53" s="125"/>
      <c r="Q53" s="125"/>
    </row>
    <row r="54" spans="1:17" ht="28" thickBot="1" x14ac:dyDescent="0.95">
      <c r="A54" s="128"/>
      <c r="B54" s="128"/>
      <c r="C54" s="128"/>
      <c r="D54" s="128"/>
      <c r="E54" s="128"/>
      <c r="F54" s="128"/>
      <c r="G54" s="128"/>
      <c r="H54" s="128"/>
      <c r="I54" s="141"/>
      <c r="J54" s="141"/>
      <c r="K54" s="141"/>
      <c r="L54" s="125"/>
      <c r="M54" s="125"/>
      <c r="N54" s="125"/>
      <c r="O54" s="125"/>
      <c r="P54" s="125"/>
      <c r="Q54" s="125"/>
    </row>
    <row r="55" spans="1:17" ht="55" x14ac:dyDescent="0.9">
      <c r="A55" s="189" t="s">
        <v>7</v>
      </c>
      <c r="B55" s="190" t="s">
        <v>56</v>
      </c>
      <c r="C55" s="191" t="s">
        <v>8</v>
      </c>
      <c r="D55" s="192" t="s">
        <v>2</v>
      </c>
      <c r="E55" s="193" t="s">
        <v>9</v>
      </c>
      <c r="F55" s="194" t="s">
        <v>10</v>
      </c>
      <c r="G55" s="194" t="s">
        <v>51</v>
      </c>
      <c r="H55" s="195" t="s">
        <v>11</v>
      </c>
      <c r="I55" s="141"/>
      <c r="J55" s="141"/>
      <c r="K55" s="141"/>
      <c r="L55" s="125"/>
      <c r="M55" s="125"/>
      <c r="N55" s="125"/>
      <c r="O55" s="125"/>
      <c r="P55" s="125"/>
      <c r="Q55" s="125"/>
    </row>
    <row r="56" spans="1:17" ht="110" x14ac:dyDescent="0.9">
      <c r="A56" s="196"/>
      <c r="B56" s="197">
        <f>SUM(B57:B58)</f>
        <v>7</v>
      </c>
      <c r="C56" s="198" t="s">
        <v>12</v>
      </c>
      <c r="D56" s="199" t="s">
        <v>13</v>
      </c>
      <c r="E56" s="200" t="s">
        <v>14</v>
      </c>
      <c r="F56" s="201" t="s">
        <v>15</v>
      </c>
      <c r="G56" s="201" t="s">
        <v>53</v>
      </c>
      <c r="H56" s="202"/>
      <c r="I56" s="141"/>
      <c r="J56" s="141"/>
      <c r="K56" s="141"/>
      <c r="L56" s="125"/>
      <c r="M56" s="125"/>
      <c r="N56" s="125"/>
      <c r="O56" s="125"/>
      <c r="P56" s="125"/>
      <c r="Q56" s="125"/>
    </row>
    <row r="57" spans="1:17" ht="82.5" x14ac:dyDescent="0.9">
      <c r="A57" s="203" t="s">
        <v>142</v>
      </c>
      <c r="B57" s="204">
        <v>4</v>
      </c>
      <c r="C57" s="205">
        <v>3</v>
      </c>
      <c r="D57" s="205"/>
      <c r="E57" s="205"/>
      <c r="F57" s="205"/>
      <c r="G57" s="205"/>
      <c r="H57" s="206">
        <f>IF(COUNTBLANK(C57:G57)=4,SUM(C57:F57)*B57,"veuillez entrer une valeur")</f>
        <v>12</v>
      </c>
      <c r="I57" s="141"/>
      <c r="J57" s="125"/>
      <c r="K57" s="141"/>
      <c r="L57" s="125"/>
      <c r="M57" s="125"/>
      <c r="N57" s="125"/>
      <c r="O57" s="125"/>
      <c r="P57" s="125"/>
      <c r="Q57" s="125"/>
    </row>
    <row r="58" spans="1:17" ht="55.5" thickBot="1" x14ac:dyDescent="0.95">
      <c r="A58" s="207" t="s">
        <v>16</v>
      </c>
      <c r="B58" s="208">
        <v>3</v>
      </c>
      <c r="C58" s="209"/>
      <c r="D58" s="209">
        <v>2</v>
      </c>
      <c r="E58" s="209"/>
      <c r="F58" s="209"/>
      <c r="G58" s="209"/>
      <c r="H58" s="210">
        <f>IF(COUNTBLANK(C58:G58)=4,SUM(C58:F58)*B58,"veuillez entrer une valeur")</f>
        <v>6</v>
      </c>
      <c r="I58" s="141"/>
      <c r="J58" s="141"/>
      <c r="K58" s="141"/>
      <c r="L58" s="125"/>
      <c r="M58" s="125"/>
      <c r="N58" s="125"/>
      <c r="O58" s="125"/>
      <c r="P58" s="125"/>
      <c r="Q58" s="125"/>
    </row>
    <row r="59" spans="1:17" ht="28" thickBot="1" x14ac:dyDescent="0.95">
      <c r="A59" s="211" t="s">
        <v>50</v>
      </c>
      <c r="B59" s="212">
        <f>3*B56-IF(G57="x",3*B57,0)-IF(G58="x",3*B58,0)</f>
        <v>21</v>
      </c>
      <c r="C59" s="213"/>
      <c r="D59" s="213"/>
      <c r="E59" s="214"/>
      <c r="F59" s="215" t="s">
        <v>25</v>
      </c>
      <c r="G59" s="215"/>
      <c r="H59" s="216">
        <f>SUM(H57:H58)</f>
        <v>18</v>
      </c>
      <c r="I59" s="141"/>
      <c r="J59" s="141"/>
      <c r="K59" s="141"/>
      <c r="L59" s="125"/>
      <c r="M59" s="125"/>
      <c r="N59" s="125"/>
      <c r="O59" s="125"/>
      <c r="P59" s="125"/>
      <c r="Q59" s="125"/>
    </row>
    <row r="60" spans="1:17" ht="22" thickBot="1" x14ac:dyDescent="0.95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25"/>
      <c r="M60" s="125"/>
      <c r="N60" s="125"/>
      <c r="O60" s="125"/>
      <c r="P60" s="125"/>
      <c r="Q60" s="125"/>
    </row>
    <row r="61" spans="1:17" ht="82.5" x14ac:dyDescent="0.9">
      <c r="A61" s="189" t="s">
        <v>17</v>
      </c>
      <c r="B61" s="217" t="s">
        <v>56</v>
      </c>
      <c r="C61" s="218" t="s">
        <v>8</v>
      </c>
      <c r="D61" s="219" t="s">
        <v>2</v>
      </c>
      <c r="E61" s="220" t="s">
        <v>9</v>
      </c>
      <c r="F61" s="221" t="s">
        <v>10</v>
      </c>
      <c r="G61" s="194" t="s">
        <v>51</v>
      </c>
      <c r="H61" s="195" t="s">
        <v>11</v>
      </c>
      <c r="I61" s="141"/>
      <c r="J61" s="141"/>
      <c r="K61" s="141"/>
      <c r="L61" s="125"/>
      <c r="M61" s="125"/>
      <c r="N61" s="125"/>
      <c r="O61" s="125"/>
      <c r="P61" s="125"/>
      <c r="Q61" s="125"/>
    </row>
    <row r="62" spans="1:17" ht="110" x14ac:dyDescent="0.9">
      <c r="A62" s="196"/>
      <c r="B62" s="222">
        <f>SUM(B63:B65)</f>
        <v>6</v>
      </c>
      <c r="C62" s="223" t="s">
        <v>12</v>
      </c>
      <c r="D62" s="224" t="s">
        <v>13</v>
      </c>
      <c r="E62" s="225" t="s">
        <v>14</v>
      </c>
      <c r="F62" s="226" t="s">
        <v>15</v>
      </c>
      <c r="G62" s="227" t="s">
        <v>54</v>
      </c>
      <c r="H62" s="228"/>
      <c r="I62" s="141"/>
      <c r="J62" s="141"/>
      <c r="K62" s="141"/>
      <c r="L62" s="125"/>
      <c r="M62" s="125"/>
      <c r="N62" s="125"/>
      <c r="O62" s="125"/>
      <c r="P62" s="125"/>
      <c r="Q62" s="125"/>
    </row>
    <row r="63" spans="1:17" ht="55" x14ac:dyDescent="0.9">
      <c r="A63" s="203" t="s">
        <v>18</v>
      </c>
      <c r="B63" s="204">
        <v>3</v>
      </c>
      <c r="C63" s="229">
        <v>3</v>
      </c>
      <c r="D63" s="229"/>
      <c r="E63" s="229"/>
      <c r="F63" s="229"/>
      <c r="G63" s="230"/>
      <c r="H63" s="206">
        <f>IF(COUNTBLANK(C63:G63)=4,SUM(C63:F63)*B63,"veuillez entrer une valeur")</f>
        <v>9</v>
      </c>
      <c r="I63" s="141"/>
      <c r="J63" s="141"/>
      <c r="K63" s="141"/>
      <c r="L63" s="125"/>
      <c r="M63" s="125"/>
      <c r="N63" s="125"/>
      <c r="O63" s="125"/>
      <c r="P63" s="125"/>
      <c r="Q63" s="125"/>
    </row>
    <row r="64" spans="1:17" ht="27.5" x14ac:dyDescent="0.9">
      <c r="A64" s="203" t="s">
        <v>42</v>
      </c>
      <c r="B64" s="204">
        <v>2</v>
      </c>
      <c r="C64" s="229">
        <v>3</v>
      </c>
      <c r="D64" s="229"/>
      <c r="E64" s="229"/>
      <c r="F64" s="229"/>
      <c r="G64" s="205"/>
      <c r="H64" s="206">
        <f>IF(COUNTBLANK(C64:G64)=4,SUM(C64:F64)*B64,"veuillez entrer une valeur")</f>
        <v>6</v>
      </c>
      <c r="I64" s="141"/>
      <c r="J64" s="141"/>
      <c r="K64" s="141"/>
      <c r="L64" s="125"/>
      <c r="M64" s="125"/>
      <c r="N64" s="125"/>
      <c r="O64" s="125"/>
      <c r="P64" s="125"/>
      <c r="Q64" s="125"/>
    </row>
    <row r="65" spans="1:17" ht="55.5" thickBot="1" x14ac:dyDescent="0.95">
      <c r="A65" s="203" t="s">
        <v>19</v>
      </c>
      <c r="B65" s="204">
        <v>1</v>
      </c>
      <c r="C65" s="231"/>
      <c r="D65" s="231">
        <v>2</v>
      </c>
      <c r="E65" s="231"/>
      <c r="F65" s="231"/>
      <c r="G65" s="232"/>
      <c r="H65" s="210">
        <f>IF(COUNTBLANK(C65:G65)=4,SUM(C65:F65)*B65,"veuillez entrer une valeur")</f>
        <v>2</v>
      </c>
      <c r="I65" s="141"/>
      <c r="J65" s="141"/>
      <c r="K65" s="141"/>
      <c r="L65" s="125"/>
      <c r="M65" s="125"/>
      <c r="N65" s="125"/>
      <c r="O65" s="125"/>
      <c r="P65" s="125"/>
      <c r="Q65" s="125"/>
    </row>
    <row r="66" spans="1:17" ht="28" thickBot="1" x14ac:dyDescent="0.95">
      <c r="A66" s="211" t="s">
        <v>50</v>
      </c>
      <c r="B66" s="212">
        <f>3*B62-IF(G63="x",3*B63,0)-IF(G64="x",3*B64,0)-IF(G65="x",3*B65,0)</f>
        <v>18</v>
      </c>
      <c r="C66" s="213"/>
      <c r="D66" s="213"/>
      <c r="E66" s="233"/>
      <c r="F66" s="234" t="s">
        <v>25</v>
      </c>
      <c r="G66" s="215"/>
      <c r="H66" s="216">
        <f>SUM(H63:H65)</f>
        <v>17</v>
      </c>
      <c r="I66" s="141"/>
      <c r="J66" s="141"/>
      <c r="K66" s="141"/>
      <c r="L66" s="125"/>
      <c r="M66" s="125"/>
      <c r="N66" s="125"/>
      <c r="O66" s="125"/>
      <c r="P66" s="125"/>
      <c r="Q66" s="125"/>
    </row>
    <row r="67" spans="1:17" ht="28" thickBot="1" x14ac:dyDescent="0.95">
      <c r="A67" s="128"/>
      <c r="B67" s="128"/>
      <c r="C67" s="128"/>
      <c r="D67" s="128"/>
      <c r="E67" s="128"/>
      <c r="F67" s="128"/>
      <c r="G67" s="128"/>
      <c r="H67" s="128"/>
      <c r="I67" s="141"/>
      <c r="J67" s="141"/>
      <c r="K67" s="141"/>
      <c r="L67" s="125"/>
      <c r="M67" s="125"/>
      <c r="N67" s="125"/>
      <c r="O67" s="125"/>
      <c r="P67" s="125"/>
      <c r="Q67" s="125"/>
    </row>
    <row r="68" spans="1:17" ht="55" x14ac:dyDescent="0.9">
      <c r="A68" s="189" t="s">
        <v>20</v>
      </c>
      <c r="B68" s="217" t="s">
        <v>56</v>
      </c>
      <c r="C68" s="218" t="s">
        <v>8</v>
      </c>
      <c r="D68" s="219" t="s">
        <v>2</v>
      </c>
      <c r="E68" s="220" t="s">
        <v>9</v>
      </c>
      <c r="F68" s="235" t="s">
        <v>10</v>
      </c>
      <c r="G68" s="194" t="s">
        <v>51</v>
      </c>
      <c r="H68" s="195" t="s">
        <v>11</v>
      </c>
      <c r="I68" s="141"/>
      <c r="J68" s="141"/>
      <c r="K68" s="141"/>
      <c r="L68" s="125"/>
      <c r="M68" s="125"/>
      <c r="N68" s="125"/>
      <c r="O68" s="125"/>
      <c r="P68" s="125"/>
      <c r="Q68" s="125"/>
    </row>
    <row r="69" spans="1:17" ht="110" x14ac:dyDescent="0.9">
      <c r="A69" s="196"/>
      <c r="B69" s="222">
        <f>SUM(B70:B72)</f>
        <v>4</v>
      </c>
      <c r="C69" s="223" t="s">
        <v>12</v>
      </c>
      <c r="D69" s="224" t="s">
        <v>13</v>
      </c>
      <c r="E69" s="225" t="s">
        <v>14</v>
      </c>
      <c r="F69" s="236" t="s">
        <v>15</v>
      </c>
      <c r="G69" s="227" t="s">
        <v>55</v>
      </c>
      <c r="H69" s="228"/>
      <c r="I69" s="141"/>
      <c r="J69" s="141"/>
      <c r="K69" s="141"/>
      <c r="L69" s="125"/>
      <c r="M69" s="125"/>
      <c r="N69" s="125"/>
      <c r="O69" s="125"/>
      <c r="P69" s="125"/>
      <c r="Q69" s="125"/>
    </row>
    <row r="70" spans="1:17" ht="137.5" x14ac:dyDescent="0.9">
      <c r="A70" s="203" t="s">
        <v>143</v>
      </c>
      <c r="B70" s="204">
        <v>2</v>
      </c>
      <c r="C70" s="229"/>
      <c r="D70" s="229">
        <v>2</v>
      </c>
      <c r="E70" s="229"/>
      <c r="F70" s="229"/>
      <c r="G70" s="230"/>
      <c r="H70" s="206">
        <f>IF(COUNTBLANK(C70:G70)=4,SUM(C70:F70)*B70,"veuillez entrer une valeur")</f>
        <v>4</v>
      </c>
      <c r="I70" s="141"/>
      <c r="J70" s="141"/>
      <c r="K70" s="141"/>
      <c r="L70" s="125"/>
      <c r="M70" s="125"/>
      <c r="N70" s="125"/>
      <c r="O70" s="125"/>
      <c r="P70" s="125"/>
      <c r="Q70" s="125"/>
    </row>
    <row r="71" spans="1:17" ht="165" x14ac:dyDescent="0.9">
      <c r="A71" s="203" t="s">
        <v>144</v>
      </c>
      <c r="B71" s="204">
        <v>1</v>
      </c>
      <c r="C71" s="229"/>
      <c r="D71" s="229">
        <v>2</v>
      </c>
      <c r="E71" s="229"/>
      <c r="F71" s="229"/>
      <c r="G71" s="205"/>
      <c r="H71" s="206">
        <f>IF(COUNTBLANK(C71:G71)=4,SUM(C71:F71)*B71,"veuillez entrer une valeur")</f>
        <v>2</v>
      </c>
      <c r="I71" s="141"/>
      <c r="J71" s="141"/>
      <c r="K71" s="141"/>
      <c r="L71" s="125"/>
      <c r="M71" s="125"/>
      <c r="N71" s="125"/>
      <c r="O71" s="125"/>
      <c r="P71" s="125"/>
      <c r="Q71" s="125"/>
    </row>
    <row r="72" spans="1:17" ht="193" thickBot="1" x14ac:dyDescent="0.95">
      <c r="A72" s="203" t="s">
        <v>145</v>
      </c>
      <c r="B72" s="204">
        <v>1</v>
      </c>
      <c r="C72" s="231"/>
      <c r="D72" s="231">
        <v>2</v>
      </c>
      <c r="E72" s="231"/>
      <c r="F72" s="231"/>
      <c r="G72" s="232"/>
      <c r="H72" s="210">
        <f>IF(COUNTBLANK(C72:G72)=4,SUM(C72:F72)*B72,"veuillez entrer une valeur")</f>
        <v>2</v>
      </c>
      <c r="I72" s="141"/>
      <c r="J72" s="141"/>
      <c r="K72" s="141"/>
      <c r="L72" s="125"/>
      <c r="M72" s="125"/>
      <c r="N72" s="125"/>
      <c r="O72" s="125"/>
      <c r="P72" s="125"/>
      <c r="Q72" s="125"/>
    </row>
    <row r="73" spans="1:17" ht="28" thickBot="1" x14ac:dyDescent="0.95">
      <c r="A73" s="211" t="s">
        <v>50</v>
      </c>
      <c r="B73" s="212">
        <f>3*B69-IF(G70="x",3*B70,0)-IF(G71="x",3*B71,0)-IF(G72="x",3*B72,0)</f>
        <v>12</v>
      </c>
      <c r="C73" s="213"/>
      <c r="D73" s="213"/>
      <c r="E73" s="233"/>
      <c r="F73" s="234" t="s">
        <v>25</v>
      </c>
      <c r="G73" s="215"/>
      <c r="H73" s="216">
        <f>SUM(H70:H72)</f>
        <v>8</v>
      </c>
      <c r="I73" s="141"/>
      <c r="J73" s="141"/>
      <c r="K73" s="141"/>
      <c r="L73" s="125"/>
      <c r="M73" s="125"/>
      <c r="N73" s="125"/>
      <c r="O73" s="125"/>
      <c r="P73" s="125"/>
      <c r="Q73" s="125"/>
    </row>
    <row r="74" spans="1:17" ht="28" thickBot="1" x14ac:dyDescent="0.95">
      <c r="A74" s="128"/>
      <c r="B74" s="128"/>
      <c r="C74" s="128"/>
      <c r="D74" s="128"/>
      <c r="E74" s="128"/>
      <c r="F74" s="128"/>
      <c r="G74" s="128"/>
      <c r="H74" s="128"/>
      <c r="I74" s="141"/>
      <c r="J74" s="141"/>
      <c r="K74" s="141"/>
      <c r="L74" s="125"/>
      <c r="M74" s="125"/>
      <c r="N74" s="125"/>
      <c r="O74" s="125"/>
      <c r="P74" s="125"/>
      <c r="Q74" s="125"/>
    </row>
    <row r="75" spans="1:17" ht="55" x14ac:dyDescent="0.9">
      <c r="A75" s="237" t="s">
        <v>52</v>
      </c>
      <c r="B75" s="238">
        <f>SUM(B59+B66+B73)</f>
        <v>51</v>
      </c>
      <c r="C75" s="239">
        <f>SUM(H73+H66+H59)</f>
        <v>43</v>
      </c>
      <c r="D75" s="128"/>
      <c r="E75" s="128"/>
      <c r="F75" s="128"/>
      <c r="G75" s="128"/>
      <c r="H75" s="128"/>
      <c r="I75" s="141"/>
      <c r="J75" s="141"/>
      <c r="K75" s="141"/>
      <c r="L75" s="125"/>
      <c r="M75" s="125"/>
      <c r="N75" s="125"/>
      <c r="O75" s="125"/>
      <c r="P75" s="125"/>
      <c r="Q75" s="125"/>
    </row>
    <row r="76" spans="1:17" ht="28" thickBot="1" x14ac:dyDescent="0.95">
      <c r="A76" s="807" t="s">
        <v>60</v>
      </c>
      <c r="B76" s="808"/>
      <c r="C76" s="240">
        <f>(C75/B75)*20</f>
        <v>16.862745098039216</v>
      </c>
      <c r="D76" s="128"/>
      <c r="E76" s="128"/>
      <c r="F76" s="128"/>
      <c r="G76" s="128"/>
      <c r="H76" s="128"/>
      <c r="I76" s="141"/>
      <c r="J76" s="141"/>
      <c r="K76" s="141"/>
      <c r="L76" s="125"/>
      <c r="M76" s="125"/>
      <c r="N76" s="125"/>
      <c r="O76" s="125"/>
      <c r="P76" s="125"/>
      <c r="Q76" s="125"/>
    </row>
    <row r="77" spans="1:17" ht="27.5" x14ac:dyDescent="0.9">
      <c r="A77" s="130"/>
      <c r="B77" s="184"/>
      <c r="C77" s="128"/>
      <c r="D77" s="128"/>
      <c r="E77" s="128"/>
      <c r="F77" s="128"/>
      <c r="G77" s="128"/>
      <c r="H77" s="128"/>
      <c r="I77" s="141"/>
      <c r="J77" s="141"/>
      <c r="K77" s="141"/>
      <c r="L77" s="125"/>
      <c r="M77" s="125"/>
      <c r="N77" s="125"/>
      <c r="O77" s="125"/>
      <c r="P77" s="125"/>
      <c r="Q77" s="125"/>
    </row>
    <row r="78" spans="1:17" x14ac:dyDescent="0.9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</row>
    <row r="79" spans="1:17" ht="38" x14ac:dyDescent="0.9">
      <c r="A79" s="124" t="s">
        <v>63</v>
      </c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25"/>
      <c r="M79" s="125"/>
      <c r="N79" s="125"/>
      <c r="O79" s="125"/>
      <c r="P79" s="125"/>
      <c r="Q79" s="125"/>
    </row>
    <row r="80" spans="1:17" ht="22" thickBot="1" x14ac:dyDescent="0.95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25"/>
      <c r="M80" s="125"/>
      <c r="N80" s="125"/>
      <c r="O80" s="125"/>
      <c r="P80" s="125"/>
      <c r="Q80" s="125"/>
    </row>
    <row r="81" spans="1:19" ht="28" thickBot="1" x14ac:dyDescent="0.95">
      <c r="A81" s="241"/>
      <c r="B81" s="795" t="s">
        <v>65</v>
      </c>
      <c r="C81" s="796"/>
      <c r="D81" s="797"/>
      <c r="E81" s="795" t="s">
        <v>67</v>
      </c>
      <c r="F81" s="796"/>
      <c r="G81" s="797"/>
      <c r="H81" s="795" t="s">
        <v>68</v>
      </c>
      <c r="I81" s="796"/>
      <c r="J81" s="797"/>
      <c r="K81" s="795" t="s">
        <v>69</v>
      </c>
      <c r="L81" s="796"/>
      <c r="M81" s="797"/>
      <c r="N81" s="795" t="s">
        <v>70</v>
      </c>
      <c r="O81" s="796"/>
      <c r="P81" s="797"/>
      <c r="Q81" s="795" t="s">
        <v>371</v>
      </c>
      <c r="R81" s="796"/>
      <c r="S81" s="797"/>
    </row>
    <row r="82" spans="1:19" ht="27.5" x14ac:dyDescent="0.9">
      <c r="A82" s="242" t="s">
        <v>64</v>
      </c>
      <c r="B82" s="788">
        <v>43283</v>
      </c>
      <c r="C82" s="786"/>
      <c r="D82" s="787"/>
      <c r="E82" s="801">
        <v>43653</v>
      </c>
      <c r="F82" s="802"/>
      <c r="G82" s="803"/>
      <c r="H82" s="801">
        <v>44019</v>
      </c>
      <c r="I82" s="802"/>
      <c r="J82" s="803"/>
      <c r="K82" s="801">
        <f>DATE(YEAR(B83)+3,MONTH(B83),DAY(B83))</f>
        <v>44384</v>
      </c>
      <c r="L82" s="802"/>
      <c r="M82" s="803"/>
      <c r="N82" s="801">
        <f>DATE(YEAR(B83)+4,MONTH(B83),DAY(B83))</f>
        <v>44749</v>
      </c>
      <c r="O82" s="802"/>
      <c r="P82" s="803"/>
      <c r="Q82" s="801">
        <f>DATE(YEAR(E83)+4,MONTH(E83),DAY(E83))</f>
        <v>45217</v>
      </c>
      <c r="R82" s="802"/>
      <c r="S82" s="803"/>
    </row>
    <row r="83" spans="1:19" ht="27.5" x14ac:dyDescent="0.9">
      <c r="A83" s="243" t="s">
        <v>26</v>
      </c>
      <c r="B83" s="788">
        <v>43288</v>
      </c>
      <c r="C83" s="786"/>
      <c r="D83" s="787"/>
      <c r="E83" s="788">
        <v>43756</v>
      </c>
      <c r="F83" s="786"/>
      <c r="G83" s="787"/>
      <c r="H83" s="788">
        <v>43997</v>
      </c>
      <c r="I83" s="786"/>
      <c r="J83" s="787"/>
      <c r="K83" s="788">
        <v>44407</v>
      </c>
      <c r="L83" s="786"/>
      <c r="M83" s="787"/>
      <c r="N83" s="788">
        <v>44767</v>
      </c>
      <c r="O83" s="786"/>
      <c r="P83" s="787"/>
      <c r="Q83" s="788">
        <v>45149</v>
      </c>
      <c r="R83" s="786"/>
      <c r="S83" s="787"/>
    </row>
    <row r="84" spans="1:19" ht="27.5" x14ac:dyDescent="0.9">
      <c r="A84" s="244" t="s">
        <v>27</v>
      </c>
      <c r="B84" s="872">
        <v>13.33</v>
      </c>
      <c r="C84" s="873"/>
      <c r="D84" s="874"/>
      <c r="E84" s="785">
        <v>12.15</v>
      </c>
      <c r="F84" s="786"/>
      <c r="G84" s="787"/>
      <c r="H84" s="785">
        <v>11.37</v>
      </c>
      <c r="I84" s="786"/>
      <c r="J84" s="787"/>
      <c r="K84" s="792">
        <v>14.9</v>
      </c>
      <c r="L84" s="793"/>
      <c r="M84" s="794"/>
      <c r="N84" s="792">
        <v>16.86</v>
      </c>
      <c r="O84" s="793"/>
      <c r="P84" s="794"/>
      <c r="Q84" s="785">
        <f>C76</f>
        <v>16.862745098039216</v>
      </c>
      <c r="R84" s="786"/>
      <c r="S84" s="787"/>
    </row>
    <row r="85" spans="1:19" ht="55" x14ac:dyDescent="0.9">
      <c r="A85" s="243" t="s">
        <v>43</v>
      </c>
      <c r="B85" s="785"/>
      <c r="C85" s="786"/>
      <c r="D85" s="787"/>
      <c r="E85" s="785"/>
      <c r="F85" s="786"/>
      <c r="G85" s="787"/>
      <c r="H85" s="785"/>
      <c r="I85" s="786"/>
      <c r="J85" s="787"/>
      <c r="K85" s="785"/>
      <c r="L85" s="786"/>
      <c r="M85" s="787"/>
      <c r="N85" s="861" t="s">
        <v>389</v>
      </c>
      <c r="O85" s="862"/>
      <c r="P85" s="863"/>
      <c r="Q85" s="785"/>
      <c r="R85" s="786"/>
      <c r="S85" s="787"/>
    </row>
    <row r="86" spans="1:19" ht="35" x14ac:dyDescent="0.9">
      <c r="A86" s="245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25"/>
      <c r="M86" s="125"/>
      <c r="N86" s="125"/>
      <c r="O86" s="125"/>
      <c r="P86" s="125"/>
      <c r="Q86" s="125"/>
    </row>
  </sheetData>
  <mergeCells count="62">
    <mergeCell ref="Q81:S81"/>
    <mergeCell ref="Q82:S82"/>
    <mergeCell ref="Q83:S83"/>
    <mergeCell ref="Q84:S84"/>
    <mergeCell ref="Q85:S85"/>
    <mergeCell ref="B85:D85"/>
    <mergeCell ref="E85:G85"/>
    <mergeCell ref="H85:J85"/>
    <mergeCell ref="K85:M85"/>
    <mergeCell ref="N85:P85"/>
    <mergeCell ref="B83:D83"/>
    <mergeCell ref="E83:G83"/>
    <mergeCell ref="H83:J83"/>
    <mergeCell ref="K83:M83"/>
    <mergeCell ref="N83:P83"/>
    <mergeCell ref="B84:D84"/>
    <mergeCell ref="E84:G84"/>
    <mergeCell ref="H84:J84"/>
    <mergeCell ref="K84:M84"/>
    <mergeCell ref="N84:P84"/>
    <mergeCell ref="N81:P81"/>
    <mergeCell ref="B82:D82"/>
    <mergeCell ref="E82:G82"/>
    <mergeCell ref="H82:J82"/>
    <mergeCell ref="K82:M82"/>
    <mergeCell ref="N82:P82"/>
    <mergeCell ref="K81:M81"/>
    <mergeCell ref="A43:H43"/>
    <mergeCell ref="A76:B76"/>
    <mergeCell ref="B81:D81"/>
    <mergeCell ref="E81:G81"/>
    <mergeCell ref="H81:J81"/>
    <mergeCell ref="A28:C28"/>
    <mergeCell ref="D28:F28"/>
    <mergeCell ref="A29:C29"/>
    <mergeCell ref="D29:F29"/>
    <mergeCell ref="A30:C30"/>
    <mergeCell ref="D30:F30"/>
    <mergeCell ref="A25:C25"/>
    <mergeCell ref="D25:F25"/>
    <mergeCell ref="A26:C26"/>
    <mergeCell ref="D26:F26"/>
    <mergeCell ref="A27:C27"/>
    <mergeCell ref="D27:F27"/>
    <mergeCell ref="B18:D18"/>
    <mergeCell ref="F18:H18"/>
    <mergeCell ref="B19:D19"/>
    <mergeCell ref="F19:H19"/>
    <mergeCell ref="B20:D20"/>
    <mergeCell ref="F20:H20"/>
    <mergeCell ref="D12:E12"/>
    <mergeCell ref="G12:H12"/>
    <mergeCell ref="B13:H13"/>
    <mergeCell ref="B14:H14"/>
    <mergeCell ref="B17:D17"/>
    <mergeCell ref="F17:H17"/>
    <mergeCell ref="B3:H3"/>
    <mergeCell ref="B5:D5"/>
    <mergeCell ref="F5:H5"/>
    <mergeCell ref="A8:B8"/>
    <mergeCell ref="E8:H9"/>
    <mergeCell ref="A9:B9"/>
  </mergeCells>
  <conditionalFormatting sqref="B82:D83">
    <cfRule type="cellIs" dxfId="24" priority="1" operator="equal">
      <formula>"veuillez saisir ici une date"</formula>
    </cfRule>
  </conditionalFormatting>
  <conditionalFormatting sqref="H57:H58 H63:H65 H70:H72">
    <cfRule type="cellIs" dxfId="23" priority="6" operator="equal">
      <formula>"veuillez entrer une valeur"</formula>
    </cfRule>
  </conditionalFormatting>
  <dataValidations count="1">
    <dataValidation type="list" allowBlank="1" showInputMessage="1" showErrorMessage="1" sqref="B6:D6" xr:uid="{00000000-0002-0000-2400-000000000000}">
      <formula1>"Fournisseur,Prestataire de Service"</formula1>
    </dataValidation>
  </dataValidation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50"/>
  </sheetPr>
  <dimension ref="A1:Q86"/>
  <sheetViews>
    <sheetView showGridLines="0" topLeftCell="A71" zoomScale="60" zoomScaleNormal="60" workbookViewId="0">
      <selection activeCell="H78" sqref="A1:XFD1048576"/>
    </sheetView>
  </sheetViews>
  <sheetFormatPr baseColWidth="10" defaultColWidth="11.453125" defaultRowHeight="21.5" x14ac:dyDescent="0.9"/>
  <cols>
    <col min="1" max="1" width="29.26953125" style="601" customWidth="1"/>
    <col min="2" max="2" width="21" style="601" customWidth="1"/>
    <col min="3" max="4" width="11.453125" style="601"/>
    <col min="5" max="5" width="19.7265625" style="601" customWidth="1"/>
    <col min="6" max="7" width="11.453125" style="601"/>
    <col min="8" max="8" width="36.7265625" style="601" customWidth="1"/>
    <col min="9" max="16384" width="11.453125" style="601"/>
  </cols>
  <sheetData>
    <row r="1" spans="1:17" ht="38" x14ac:dyDescent="0.9">
      <c r="A1" s="124" t="s">
        <v>37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22" thickBot="1" x14ac:dyDescent="0.95">
      <c r="A2" s="126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28" thickBot="1" x14ac:dyDescent="0.95">
      <c r="A3" s="127" t="s">
        <v>1</v>
      </c>
      <c r="B3" s="825" t="s">
        <v>341</v>
      </c>
      <c r="C3" s="826"/>
      <c r="D3" s="826"/>
      <c r="E3" s="826"/>
      <c r="F3" s="826"/>
      <c r="G3" s="826"/>
      <c r="H3" s="827"/>
      <c r="I3" s="128"/>
      <c r="J3" s="125"/>
      <c r="K3" s="125"/>
      <c r="L3" s="125"/>
      <c r="M3" s="125"/>
      <c r="N3" s="125"/>
      <c r="O3" s="125"/>
      <c r="P3" s="125"/>
      <c r="Q3" s="125"/>
    </row>
    <row r="4" spans="1:17" ht="22" thickBot="1" x14ac:dyDescent="0.9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17" ht="110.5" thickBot="1" x14ac:dyDescent="0.95">
      <c r="A5" s="127" t="s">
        <v>66</v>
      </c>
      <c r="B5" s="855">
        <v>43962</v>
      </c>
      <c r="C5" s="826"/>
      <c r="D5" s="827"/>
      <c r="E5" s="129" t="s">
        <v>71</v>
      </c>
      <c r="F5" s="855">
        <v>43962</v>
      </c>
      <c r="G5" s="826"/>
      <c r="H5" s="827"/>
      <c r="I5" s="125"/>
      <c r="J5" s="125"/>
      <c r="K5" s="125"/>
      <c r="L5" s="125"/>
      <c r="M5" s="125"/>
      <c r="N5" s="125"/>
      <c r="O5" s="125"/>
      <c r="P5" s="125"/>
      <c r="Q5" s="125"/>
    </row>
    <row r="6" spans="1:17" ht="28" thickBot="1" x14ac:dyDescent="0.95">
      <c r="A6" s="130"/>
      <c r="B6" s="130"/>
      <c r="C6" s="130"/>
      <c r="D6" s="130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1:17" ht="28" thickBot="1" x14ac:dyDescent="0.95">
      <c r="A7" s="131" t="s">
        <v>28</v>
      </c>
      <c r="B7" s="132"/>
      <c r="C7" s="133"/>
      <c r="D7" s="125"/>
      <c r="E7" s="131" t="s">
        <v>0</v>
      </c>
      <c r="F7" s="132"/>
      <c r="G7" s="132"/>
      <c r="H7" s="133"/>
      <c r="I7" s="134"/>
      <c r="J7" s="125"/>
      <c r="K7" s="125"/>
      <c r="L7" s="125"/>
      <c r="M7" s="125"/>
      <c r="N7" s="125"/>
      <c r="O7" s="125"/>
      <c r="P7" s="125"/>
      <c r="Q7" s="125"/>
    </row>
    <row r="8" spans="1:17" ht="27.5" x14ac:dyDescent="0.9">
      <c r="A8" s="831" t="s">
        <v>29</v>
      </c>
      <c r="B8" s="832"/>
      <c r="C8" s="137"/>
      <c r="D8" s="138"/>
      <c r="E8" s="833" t="s">
        <v>342</v>
      </c>
      <c r="F8" s="834"/>
      <c r="G8" s="834"/>
      <c r="H8" s="835"/>
      <c r="I8" s="141"/>
      <c r="J8" s="125"/>
      <c r="K8" s="125"/>
      <c r="L8" s="125"/>
      <c r="M8" s="125"/>
      <c r="N8" s="125"/>
      <c r="O8" s="125"/>
      <c r="P8" s="125"/>
      <c r="Q8" s="125"/>
    </row>
    <row r="9" spans="1:17" ht="28" thickBot="1" x14ac:dyDescent="0.95">
      <c r="A9" s="839" t="s">
        <v>30</v>
      </c>
      <c r="B9" s="840"/>
      <c r="C9" s="143" t="s">
        <v>78</v>
      </c>
      <c r="D9" s="138"/>
      <c r="E9" s="836"/>
      <c r="F9" s="837"/>
      <c r="G9" s="837"/>
      <c r="H9" s="838"/>
      <c r="I9" s="141"/>
      <c r="J9" s="125"/>
      <c r="K9" s="125"/>
      <c r="L9" s="125"/>
      <c r="M9" s="125"/>
      <c r="N9" s="125"/>
      <c r="O9" s="125"/>
      <c r="P9" s="125"/>
      <c r="Q9" s="125"/>
    </row>
    <row r="10" spans="1:17" ht="22" thickBot="1" x14ac:dyDescent="0.9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7" ht="28" thickBot="1" x14ac:dyDescent="0.95">
      <c r="A11" s="131" t="s">
        <v>44</v>
      </c>
      <c r="B11" s="132"/>
      <c r="C11" s="132"/>
      <c r="D11" s="132"/>
      <c r="E11" s="132"/>
      <c r="F11" s="132"/>
      <c r="G11" s="132"/>
      <c r="H11" s="133"/>
      <c r="I11" s="134"/>
      <c r="J11" s="125"/>
      <c r="K11" s="125"/>
      <c r="L11" s="125"/>
      <c r="M11" s="125"/>
      <c r="N11" s="125"/>
      <c r="O11" s="125"/>
      <c r="P11" s="125"/>
      <c r="Q11" s="125"/>
    </row>
    <row r="12" spans="1:17" ht="27.5" x14ac:dyDescent="0.9">
      <c r="A12" s="135" t="s">
        <v>31</v>
      </c>
      <c r="B12" s="147" t="s">
        <v>84</v>
      </c>
      <c r="C12" s="136" t="s">
        <v>32</v>
      </c>
      <c r="D12" s="819" t="s">
        <v>343</v>
      </c>
      <c r="E12" s="820"/>
      <c r="F12" s="136" t="s">
        <v>33</v>
      </c>
      <c r="G12" s="819" t="s">
        <v>343</v>
      </c>
      <c r="H12" s="820"/>
      <c r="I12" s="128"/>
      <c r="J12" s="125"/>
      <c r="K12" s="125"/>
      <c r="L12" s="125"/>
      <c r="M12" s="125"/>
      <c r="N12" s="125"/>
      <c r="O12" s="125"/>
      <c r="P12" s="125"/>
      <c r="Q12" s="125"/>
    </row>
    <row r="13" spans="1:17" ht="27.5" x14ac:dyDescent="0.9">
      <c r="A13" s="148" t="s">
        <v>34</v>
      </c>
      <c r="B13" s="821" t="s">
        <v>344</v>
      </c>
      <c r="C13" s="786"/>
      <c r="D13" s="786"/>
      <c r="E13" s="786"/>
      <c r="F13" s="786"/>
      <c r="G13" s="786"/>
      <c r="H13" s="787"/>
      <c r="I13" s="128"/>
      <c r="J13" s="125"/>
      <c r="K13" s="125"/>
      <c r="L13" s="125"/>
      <c r="M13" s="125"/>
      <c r="N13" s="125"/>
      <c r="O13" s="125"/>
      <c r="P13" s="125"/>
      <c r="Q13" s="125"/>
    </row>
    <row r="14" spans="1:17" ht="28" thickBot="1" x14ac:dyDescent="0.95">
      <c r="A14" s="142" t="s">
        <v>35</v>
      </c>
      <c r="B14" s="860"/>
      <c r="C14" s="810"/>
      <c r="D14" s="810"/>
      <c r="E14" s="810"/>
      <c r="F14" s="810"/>
      <c r="G14" s="810"/>
      <c r="H14" s="811"/>
      <c r="I14" s="128"/>
      <c r="J14" s="125"/>
      <c r="K14" s="125"/>
      <c r="L14" s="125"/>
      <c r="M14" s="125"/>
      <c r="N14" s="125"/>
      <c r="O14" s="125"/>
      <c r="P14" s="125"/>
      <c r="Q14" s="125"/>
    </row>
    <row r="15" spans="1:17" ht="28" thickBot="1" x14ac:dyDescent="0.95">
      <c r="A15" s="149"/>
      <c r="B15" s="130"/>
      <c r="C15" s="130"/>
      <c r="D15" s="130"/>
      <c r="E15" s="130"/>
      <c r="F15" s="130"/>
      <c r="G15" s="130"/>
      <c r="H15" s="130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1:17" ht="28" thickBot="1" x14ac:dyDescent="0.95">
      <c r="A16" s="150" t="s">
        <v>89</v>
      </c>
      <c r="B16" s="151"/>
      <c r="C16" s="151"/>
      <c r="D16" s="476"/>
      <c r="E16" s="131" t="s">
        <v>36</v>
      </c>
      <c r="F16" s="132"/>
      <c r="G16" s="132"/>
      <c r="H16" s="133"/>
      <c r="I16" s="134"/>
      <c r="J16" s="125"/>
      <c r="K16" s="125"/>
      <c r="L16" s="125"/>
      <c r="M16" s="125"/>
      <c r="N16" s="125"/>
      <c r="O16" s="125"/>
      <c r="P16" s="125"/>
      <c r="Q16" s="125"/>
    </row>
    <row r="17" spans="1:17" ht="27.5" x14ac:dyDescent="0.9">
      <c r="A17" s="153" t="s">
        <v>38</v>
      </c>
      <c r="B17" s="822" t="s">
        <v>345</v>
      </c>
      <c r="C17" s="823"/>
      <c r="D17" s="824"/>
      <c r="E17" s="154" t="s">
        <v>38</v>
      </c>
      <c r="F17" s="822"/>
      <c r="G17" s="823"/>
      <c r="H17" s="824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1:17" ht="27.5" x14ac:dyDescent="0.9">
      <c r="A18" s="155" t="s">
        <v>41</v>
      </c>
      <c r="B18" s="812" t="s">
        <v>108</v>
      </c>
      <c r="C18" s="813"/>
      <c r="D18" s="814"/>
      <c r="E18" s="154" t="s">
        <v>41</v>
      </c>
      <c r="F18" s="812"/>
      <c r="G18" s="813"/>
      <c r="H18" s="814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1:17" ht="27.5" x14ac:dyDescent="0.9">
      <c r="A19" s="155" t="s">
        <v>39</v>
      </c>
      <c r="B19" s="815" t="s">
        <v>346</v>
      </c>
      <c r="C19" s="813"/>
      <c r="D19" s="814"/>
      <c r="E19" s="154" t="s">
        <v>39</v>
      </c>
      <c r="F19" s="812"/>
      <c r="G19" s="813"/>
      <c r="H19" s="814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1:17" ht="28" thickBot="1" x14ac:dyDescent="0.95">
      <c r="A20" s="158" t="s">
        <v>40</v>
      </c>
      <c r="B20" s="703"/>
      <c r="C20" s="684"/>
      <c r="D20" s="685"/>
      <c r="E20" s="159" t="s">
        <v>40</v>
      </c>
      <c r="F20" s="816"/>
      <c r="G20" s="817"/>
      <c r="H20" s="818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1:17" x14ac:dyDescent="0.9">
      <c r="A21" s="141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25"/>
      <c r="M21" s="125"/>
      <c r="N21" s="125"/>
      <c r="O21" s="125"/>
      <c r="P21" s="125"/>
      <c r="Q21" s="125"/>
    </row>
    <row r="22" spans="1:17" ht="38" x14ac:dyDescent="0.9">
      <c r="A22" s="124" t="s">
        <v>62</v>
      </c>
      <c r="B22" s="141"/>
      <c r="C22" s="141"/>
      <c r="D22" s="141"/>
      <c r="E22" s="141"/>
      <c r="F22" s="141"/>
      <c r="G22" s="125"/>
      <c r="H22" s="141"/>
      <c r="I22" s="141"/>
      <c r="J22" s="141"/>
      <c r="K22" s="141"/>
      <c r="L22" s="125"/>
      <c r="M22" s="125"/>
      <c r="N22" s="125"/>
      <c r="O22" s="125"/>
      <c r="P22" s="125"/>
      <c r="Q22" s="125"/>
    </row>
    <row r="23" spans="1:17" ht="22" thickBot="1" x14ac:dyDescent="0.95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1:17" ht="27.5" x14ac:dyDescent="0.9">
      <c r="A24" s="160" t="s">
        <v>48</v>
      </c>
      <c r="B24" s="161"/>
      <c r="C24" s="162"/>
      <c r="D24" s="163" t="s">
        <v>47</v>
      </c>
      <c r="E24" s="161"/>
      <c r="F24" s="162"/>
      <c r="G24" s="125"/>
      <c r="H24" s="130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1:17" ht="27.5" x14ac:dyDescent="0.9">
      <c r="A25" s="785"/>
      <c r="B25" s="786"/>
      <c r="C25" s="787"/>
      <c r="D25" s="785"/>
      <c r="E25" s="786"/>
      <c r="F25" s="787"/>
      <c r="G25" s="125"/>
      <c r="H25" s="130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1:17" ht="27.5" x14ac:dyDescent="0.9">
      <c r="A26" s="785"/>
      <c r="B26" s="786"/>
      <c r="C26" s="787"/>
      <c r="D26" s="785"/>
      <c r="E26" s="786"/>
      <c r="F26" s="787"/>
      <c r="G26" s="125"/>
      <c r="H26" s="164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1:17" ht="27.5" x14ac:dyDescent="0.9">
      <c r="A27" s="785"/>
      <c r="B27" s="786"/>
      <c r="C27" s="787"/>
      <c r="D27" s="785"/>
      <c r="E27" s="786"/>
      <c r="F27" s="787"/>
      <c r="G27" s="125"/>
      <c r="H27" s="130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1:17" ht="27.5" x14ac:dyDescent="0.9">
      <c r="A28" s="785"/>
      <c r="B28" s="786"/>
      <c r="C28" s="787"/>
      <c r="D28" s="785"/>
      <c r="E28" s="786"/>
      <c r="F28" s="787"/>
      <c r="G28" s="125"/>
      <c r="H28" s="130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1:17" ht="27.5" x14ac:dyDescent="0.9">
      <c r="A29" s="785"/>
      <c r="B29" s="786"/>
      <c r="C29" s="787"/>
      <c r="D29" s="785"/>
      <c r="E29" s="786"/>
      <c r="F29" s="787"/>
      <c r="G29" s="125"/>
      <c r="H29" s="130"/>
      <c r="I29" s="125"/>
      <c r="J29" s="125"/>
      <c r="K29" s="125"/>
      <c r="L29" s="125"/>
      <c r="M29" s="125"/>
      <c r="N29" s="125"/>
      <c r="O29" s="125"/>
      <c r="P29" s="125"/>
      <c r="Q29" s="125"/>
    </row>
    <row r="30" spans="1:17" ht="28" thickBot="1" x14ac:dyDescent="0.95">
      <c r="A30" s="809"/>
      <c r="B30" s="810"/>
      <c r="C30" s="811"/>
      <c r="D30" s="809"/>
      <c r="E30" s="810"/>
      <c r="F30" s="811"/>
      <c r="G30" s="125"/>
      <c r="H30" s="130"/>
      <c r="I30" s="125"/>
      <c r="J30" s="125"/>
      <c r="K30" s="125"/>
      <c r="L30" s="125"/>
      <c r="M30" s="125"/>
      <c r="N30" s="125"/>
      <c r="O30" s="125"/>
      <c r="P30" s="125"/>
      <c r="Q30" s="125"/>
    </row>
    <row r="31" spans="1:17" ht="28" thickBot="1" x14ac:dyDescent="0.95">
      <c r="A31" s="130"/>
      <c r="B31" s="130"/>
      <c r="C31" s="130"/>
      <c r="D31" s="130"/>
      <c r="E31" s="130"/>
      <c r="F31" s="130"/>
      <c r="G31" s="125"/>
      <c r="H31" s="130"/>
      <c r="I31" s="125"/>
      <c r="J31" s="125"/>
      <c r="K31" s="125"/>
      <c r="L31" s="125"/>
      <c r="M31" s="125"/>
      <c r="N31" s="125"/>
      <c r="O31" s="125"/>
      <c r="P31" s="125"/>
      <c r="Q31" s="125"/>
    </row>
    <row r="32" spans="1:17" ht="28" thickBot="1" x14ac:dyDescent="0.95">
      <c r="A32" s="131" t="s">
        <v>49</v>
      </c>
      <c r="B32" s="165"/>
      <c r="C32" s="165"/>
      <c r="D32" s="165"/>
      <c r="E32" s="165"/>
      <c r="F32" s="166"/>
      <c r="G32" s="125"/>
      <c r="H32" s="130"/>
      <c r="I32" s="125"/>
      <c r="J32" s="125"/>
      <c r="K32" s="125"/>
      <c r="L32" s="125"/>
      <c r="M32" s="125"/>
      <c r="N32" s="125"/>
      <c r="O32" s="125"/>
      <c r="P32" s="125"/>
      <c r="Q32" s="125"/>
    </row>
    <row r="33" spans="1:17" ht="27.5" x14ac:dyDescent="0.9">
      <c r="A33" s="167"/>
      <c r="B33" s="139"/>
      <c r="C33" s="139"/>
      <c r="D33" s="139"/>
      <c r="E33" s="139"/>
      <c r="F33" s="140"/>
      <c r="G33" s="125"/>
      <c r="H33" s="130"/>
      <c r="I33" s="125"/>
      <c r="J33" s="125"/>
      <c r="K33" s="125"/>
      <c r="L33" s="125"/>
      <c r="M33" s="125"/>
      <c r="N33" s="125"/>
      <c r="O33" s="125"/>
      <c r="P33" s="125"/>
      <c r="Q33" s="125"/>
    </row>
    <row r="34" spans="1:17" ht="27.5" x14ac:dyDescent="0.9">
      <c r="A34" s="168"/>
      <c r="B34" s="156"/>
      <c r="C34" s="156"/>
      <c r="D34" s="156"/>
      <c r="E34" s="156"/>
      <c r="F34" s="157"/>
      <c r="G34" s="125"/>
      <c r="H34" s="130"/>
      <c r="I34" s="125"/>
      <c r="J34" s="125"/>
      <c r="K34" s="125"/>
      <c r="L34" s="125"/>
      <c r="M34" s="125"/>
      <c r="N34" s="125"/>
      <c r="O34" s="125"/>
      <c r="P34" s="125"/>
      <c r="Q34" s="125"/>
    </row>
    <row r="35" spans="1:17" ht="27.5" x14ac:dyDescent="0.9">
      <c r="A35" s="168"/>
      <c r="B35" s="156"/>
      <c r="C35" s="156"/>
      <c r="D35" s="156"/>
      <c r="E35" s="156"/>
      <c r="F35" s="157"/>
      <c r="G35" s="125"/>
      <c r="H35" s="130"/>
      <c r="I35" s="125"/>
      <c r="J35" s="125"/>
      <c r="K35" s="125"/>
      <c r="L35" s="125"/>
      <c r="M35" s="125"/>
      <c r="N35" s="125"/>
      <c r="O35" s="125"/>
      <c r="P35" s="125"/>
      <c r="Q35" s="125"/>
    </row>
    <row r="36" spans="1:17" ht="27.5" x14ac:dyDescent="0.9">
      <c r="A36" s="168"/>
      <c r="B36" s="156"/>
      <c r="C36" s="156"/>
      <c r="D36" s="156"/>
      <c r="E36" s="156"/>
      <c r="F36" s="157"/>
      <c r="G36" s="125"/>
      <c r="H36" s="130"/>
      <c r="I36" s="125"/>
      <c r="J36" s="125"/>
      <c r="K36" s="125"/>
      <c r="L36" s="125"/>
      <c r="M36" s="125"/>
      <c r="N36" s="125"/>
      <c r="O36" s="125"/>
      <c r="P36" s="125"/>
      <c r="Q36" s="125"/>
    </row>
    <row r="37" spans="1:17" ht="28" thickBot="1" x14ac:dyDescent="0.95">
      <c r="A37" s="144"/>
      <c r="B37" s="145"/>
      <c r="C37" s="145"/>
      <c r="D37" s="145"/>
      <c r="E37" s="145"/>
      <c r="F37" s="146"/>
      <c r="G37" s="125"/>
      <c r="H37" s="130"/>
      <c r="I37" s="125"/>
      <c r="J37" s="125"/>
      <c r="K37" s="125"/>
      <c r="L37" s="125"/>
      <c r="M37" s="125"/>
      <c r="N37" s="125"/>
      <c r="O37" s="125"/>
      <c r="P37" s="125"/>
      <c r="Q37" s="125"/>
    </row>
    <row r="38" spans="1:17" ht="27.5" x14ac:dyDescent="0.9">
      <c r="A38" s="130"/>
      <c r="B38" s="130"/>
      <c r="C38" s="130"/>
      <c r="D38" s="130"/>
      <c r="E38" s="130"/>
      <c r="F38" s="130"/>
      <c r="G38" s="125"/>
      <c r="H38" s="130"/>
      <c r="I38" s="125"/>
      <c r="J38" s="125"/>
      <c r="K38" s="125"/>
      <c r="L38" s="125"/>
      <c r="M38" s="125"/>
      <c r="N38" s="125"/>
      <c r="O38" s="125"/>
      <c r="P38" s="125"/>
      <c r="Q38" s="125"/>
    </row>
    <row r="39" spans="1:17" ht="38" x14ac:dyDescent="0.9">
      <c r="A39" s="124" t="s">
        <v>61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25"/>
      <c r="M39" s="125"/>
      <c r="N39" s="125"/>
      <c r="O39" s="125"/>
      <c r="P39" s="125"/>
      <c r="Q39" s="125"/>
    </row>
    <row r="40" spans="1:17" ht="30.5" x14ac:dyDescent="0.9">
      <c r="A40" s="169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25"/>
      <c r="M40" s="125"/>
      <c r="N40" s="125"/>
      <c r="O40" s="125"/>
      <c r="P40" s="125"/>
      <c r="Q40" s="125"/>
    </row>
    <row r="41" spans="1:17" ht="35" x14ac:dyDescent="0.9">
      <c r="A41" s="170" t="s">
        <v>57</v>
      </c>
      <c r="B41" s="128"/>
      <c r="C41" s="128"/>
      <c r="D41" s="128"/>
      <c r="E41" s="128"/>
      <c r="F41" s="128"/>
      <c r="G41" s="128"/>
      <c r="H41" s="141"/>
      <c r="I41" s="141"/>
      <c r="J41" s="141"/>
      <c r="K41" s="141"/>
      <c r="L41" s="125"/>
      <c r="M41" s="125"/>
      <c r="N41" s="125"/>
      <c r="O41" s="125"/>
      <c r="P41" s="125"/>
      <c r="Q41" s="125"/>
    </row>
    <row r="42" spans="1:17" ht="28" thickBot="1" x14ac:dyDescent="0.95">
      <c r="A42" s="130"/>
      <c r="B42" s="128"/>
      <c r="C42" s="128"/>
      <c r="D42" s="128"/>
      <c r="E42" s="128"/>
      <c r="F42" s="128"/>
      <c r="G42" s="128"/>
      <c r="H42" s="141"/>
      <c r="I42" s="141"/>
      <c r="J42" s="141"/>
      <c r="K42" s="141"/>
      <c r="L42" s="125"/>
      <c r="M42" s="125"/>
      <c r="N42" s="125"/>
      <c r="O42" s="125"/>
      <c r="P42" s="125"/>
      <c r="Q42" s="125"/>
    </row>
    <row r="43" spans="1:17" ht="28" thickBot="1" x14ac:dyDescent="0.95">
      <c r="A43" s="804" t="s">
        <v>58</v>
      </c>
      <c r="B43" s="805"/>
      <c r="C43" s="805"/>
      <c r="D43" s="805"/>
      <c r="E43" s="805"/>
      <c r="F43" s="805"/>
      <c r="G43" s="805"/>
      <c r="H43" s="806"/>
      <c r="I43" s="141"/>
      <c r="J43" s="141"/>
      <c r="K43" s="141"/>
      <c r="L43" s="125"/>
      <c r="M43" s="125"/>
      <c r="N43" s="125"/>
      <c r="O43" s="125"/>
      <c r="P43" s="125"/>
      <c r="Q43" s="125"/>
    </row>
    <row r="44" spans="1:17" ht="27.5" x14ac:dyDescent="0.9">
      <c r="A44" s="171"/>
      <c r="B44" s="172"/>
      <c r="C44" s="172"/>
      <c r="D44" s="172"/>
      <c r="E44" s="172"/>
      <c r="F44" s="172"/>
      <c r="G44" s="172"/>
      <c r="H44" s="173"/>
      <c r="I44" s="141"/>
      <c r="J44" s="141"/>
      <c r="K44" s="141"/>
      <c r="L44" s="125"/>
      <c r="M44" s="125"/>
      <c r="N44" s="125"/>
      <c r="O44" s="125"/>
      <c r="P44" s="125"/>
      <c r="Q44" s="125"/>
    </row>
    <row r="45" spans="1:17" ht="27.5" x14ac:dyDescent="0.9">
      <c r="A45" s="174"/>
      <c r="B45" s="128"/>
      <c r="C45" s="128"/>
      <c r="D45" s="128"/>
      <c r="E45" s="128"/>
      <c r="F45" s="128"/>
      <c r="G45" s="128"/>
      <c r="H45" s="175"/>
      <c r="I45" s="141"/>
      <c r="J45" s="141"/>
      <c r="K45" s="141"/>
      <c r="L45" s="125"/>
      <c r="M45" s="125"/>
      <c r="N45" s="125"/>
      <c r="O45" s="125"/>
      <c r="P45" s="125"/>
      <c r="Q45" s="125"/>
    </row>
    <row r="46" spans="1:17" ht="27.5" x14ac:dyDescent="0.9">
      <c r="A46" s="174"/>
      <c r="B46" s="128"/>
      <c r="C46" s="128"/>
      <c r="D46" s="128"/>
      <c r="E46" s="128"/>
      <c r="F46" s="128"/>
      <c r="G46" s="128"/>
      <c r="H46" s="175"/>
      <c r="I46" s="141"/>
      <c r="J46" s="141"/>
      <c r="K46" s="141"/>
      <c r="L46" s="125"/>
      <c r="M46" s="125"/>
      <c r="N46" s="125"/>
      <c r="O46" s="125"/>
      <c r="P46" s="125"/>
      <c r="Q46" s="125"/>
    </row>
    <row r="47" spans="1:17" ht="27.5" x14ac:dyDescent="0.9">
      <c r="A47" s="174"/>
      <c r="B47" s="128"/>
      <c r="C47" s="128"/>
      <c r="D47" s="128"/>
      <c r="E47" s="128"/>
      <c r="F47" s="128"/>
      <c r="G47" s="128"/>
      <c r="H47" s="175"/>
      <c r="I47" s="141"/>
      <c r="J47" s="141"/>
      <c r="K47" s="141"/>
      <c r="L47" s="125"/>
      <c r="M47" s="125"/>
      <c r="N47" s="125"/>
      <c r="O47" s="125"/>
      <c r="P47" s="125"/>
      <c r="Q47" s="125"/>
    </row>
    <row r="48" spans="1:17" ht="28" thickBot="1" x14ac:dyDescent="0.95">
      <c r="A48" s="176"/>
      <c r="B48" s="177"/>
      <c r="C48" s="177"/>
      <c r="D48" s="177"/>
      <c r="E48" s="177"/>
      <c r="F48" s="177"/>
      <c r="G48" s="177"/>
      <c r="H48" s="178"/>
      <c r="I48" s="141"/>
      <c r="J48" s="141"/>
      <c r="K48" s="141"/>
      <c r="L48" s="125"/>
      <c r="M48" s="125"/>
      <c r="N48" s="125"/>
      <c r="O48" s="125"/>
      <c r="P48" s="125"/>
      <c r="Q48" s="125"/>
    </row>
    <row r="49" spans="1:17" ht="30.5" x14ac:dyDescent="0.9">
      <c r="A49" s="169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25"/>
      <c r="M49" s="125"/>
      <c r="N49" s="125"/>
      <c r="O49" s="125"/>
      <c r="P49" s="125"/>
      <c r="Q49" s="125"/>
    </row>
    <row r="50" spans="1:17" ht="35" x14ac:dyDescent="0.9">
      <c r="A50" s="170" t="s">
        <v>46</v>
      </c>
      <c r="B50" s="128"/>
      <c r="C50" s="125"/>
      <c r="D50" s="130"/>
      <c r="E50" s="128"/>
      <c r="F50" s="128"/>
      <c r="G50" s="128"/>
      <c r="H50" s="128"/>
      <c r="I50" s="141"/>
      <c r="J50" s="141"/>
      <c r="K50" s="141"/>
      <c r="L50" s="125"/>
      <c r="M50" s="125"/>
      <c r="N50" s="125"/>
      <c r="O50" s="125"/>
      <c r="P50" s="125"/>
      <c r="Q50" s="125"/>
    </row>
    <row r="51" spans="1:17" ht="28" thickBot="1" x14ac:dyDescent="0.95">
      <c r="A51" s="179"/>
      <c r="B51" s="128"/>
      <c r="C51" s="128"/>
      <c r="D51" s="128"/>
      <c r="E51" s="128"/>
      <c r="F51" s="128"/>
      <c r="G51" s="128"/>
      <c r="H51" s="128"/>
      <c r="I51" s="141"/>
      <c r="J51" s="141"/>
      <c r="K51" s="141"/>
      <c r="L51" s="125"/>
      <c r="M51" s="125"/>
      <c r="N51" s="125"/>
      <c r="O51" s="125"/>
      <c r="P51" s="125"/>
      <c r="Q51" s="125"/>
    </row>
    <row r="52" spans="1:17" ht="82.5" x14ac:dyDescent="0.9">
      <c r="A52" s="128"/>
      <c r="B52" s="128"/>
      <c r="C52" s="180" t="s">
        <v>21</v>
      </c>
      <c r="D52" s="181" t="s">
        <v>22</v>
      </c>
      <c r="E52" s="182" t="s">
        <v>23</v>
      </c>
      <c r="F52" s="183" t="s">
        <v>24</v>
      </c>
      <c r="G52" s="184"/>
      <c r="H52" s="128"/>
      <c r="I52" s="141"/>
      <c r="J52" s="141"/>
      <c r="K52" s="141"/>
      <c r="L52" s="125"/>
      <c r="M52" s="125"/>
      <c r="N52" s="125"/>
      <c r="O52" s="125"/>
      <c r="P52" s="125"/>
      <c r="Q52" s="125"/>
    </row>
    <row r="53" spans="1:17" ht="83" thickBot="1" x14ac:dyDescent="0.95">
      <c r="A53" s="128"/>
      <c r="B53" s="128"/>
      <c r="C53" s="185" t="s">
        <v>4</v>
      </c>
      <c r="D53" s="186" t="s">
        <v>3</v>
      </c>
      <c r="E53" s="187" t="s">
        <v>5</v>
      </c>
      <c r="F53" s="188" t="s">
        <v>6</v>
      </c>
      <c r="G53" s="184"/>
      <c r="H53" s="128"/>
      <c r="I53" s="141"/>
      <c r="J53" s="141"/>
      <c r="K53" s="141"/>
      <c r="L53" s="125"/>
      <c r="M53" s="125"/>
      <c r="N53" s="125"/>
      <c r="O53" s="125"/>
      <c r="P53" s="125"/>
      <c r="Q53" s="125"/>
    </row>
    <row r="54" spans="1:17" ht="28" thickBot="1" x14ac:dyDescent="0.95">
      <c r="A54" s="128"/>
      <c r="B54" s="128"/>
      <c r="C54" s="128"/>
      <c r="D54" s="128"/>
      <c r="E54" s="128"/>
      <c r="F54" s="128"/>
      <c r="G54" s="128"/>
      <c r="H54" s="128"/>
      <c r="I54" s="141"/>
      <c r="J54" s="141"/>
      <c r="K54" s="141"/>
      <c r="L54" s="125"/>
      <c r="M54" s="125"/>
      <c r="N54" s="125"/>
      <c r="O54" s="125"/>
      <c r="P54" s="125"/>
      <c r="Q54" s="125"/>
    </row>
    <row r="55" spans="1:17" ht="55" x14ac:dyDescent="0.9">
      <c r="A55" s="189" t="s">
        <v>7</v>
      </c>
      <c r="B55" s="190" t="s">
        <v>56</v>
      </c>
      <c r="C55" s="191" t="s">
        <v>8</v>
      </c>
      <c r="D55" s="192" t="s">
        <v>2</v>
      </c>
      <c r="E55" s="193" t="s">
        <v>9</v>
      </c>
      <c r="F55" s="194" t="s">
        <v>10</v>
      </c>
      <c r="G55" s="194" t="s">
        <v>51</v>
      </c>
      <c r="H55" s="195" t="s">
        <v>11</v>
      </c>
      <c r="I55" s="141"/>
      <c r="J55" s="141"/>
      <c r="K55" s="141"/>
      <c r="L55" s="125"/>
      <c r="M55" s="125"/>
      <c r="N55" s="125"/>
      <c r="O55" s="125"/>
      <c r="P55" s="125"/>
      <c r="Q55" s="125"/>
    </row>
    <row r="56" spans="1:17" ht="110" x14ac:dyDescent="0.9">
      <c r="A56" s="196"/>
      <c r="B56" s="197">
        <f>SUM(B57:B58)</f>
        <v>7</v>
      </c>
      <c r="C56" s="198" t="s">
        <v>12</v>
      </c>
      <c r="D56" s="199" t="s">
        <v>13</v>
      </c>
      <c r="E56" s="200" t="s">
        <v>14</v>
      </c>
      <c r="F56" s="201" t="s">
        <v>15</v>
      </c>
      <c r="G56" s="201" t="s">
        <v>53</v>
      </c>
      <c r="H56" s="202"/>
      <c r="I56" s="141"/>
      <c r="J56" s="141"/>
      <c r="K56" s="141"/>
      <c r="L56" s="125"/>
      <c r="M56" s="125"/>
      <c r="N56" s="125"/>
      <c r="O56" s="125"/>
      <c r="P56" s="125"/>
      <c r="Q56" s="125"/>
    </row>
    <row r="57" spans="1:17" ht="55" x14ac:dyDescent="0.9">
      <c r="A57" s="203" t="s">
        <v>142</v>
      </c>
      <c r="B57" s="204">
        <v>4</v>
      </c>
      <c r="C57" s="205"/>
      <c r="D57" s="205">
        <v>2</v>
      </c>
      <c r="E57" s="205"/>
      <c r="F57" s="205"/>
      <c r="G57" s="205"/>
      <c r="H57" s="206">
        <f>IF(COUNTBLANK(C57:G57)=4,SUM(C57:F57)*B57,"veuillez entrer une valeur")</f>
        <v>8</v>
      </c>
      <c r="I57" s="141"/>
      <c r="J57" s="125"/>
      <c r="K57" s="141"/>
      <c r="L57" s="125"/>
      <c r="M57" s="125"/>
      <c r="N57" s="125"/>
      <c r="O57" s="125"/>
      <c r="P57" s="125"/>
      <c r="Q57" s="125"/>
    </row>
    <row r="58" spans="1:17" ht="28" thickBot="1" x14ac:dyDescent="0.95">
      <c r="A58" s="207" t="s">
        <v>16</v>
      </c>
      <c r="B58" s="208">
        <v>3</v>
      </c>
      <c r="C58" s="209"/>
      <c r="D58" s="209">
        <v>2</v>
      </c>
      <c r="E58" s="209"/>
      <c r="F58" s="209"/>
      <c r="G58" s="209"/>
      <c r="H58" s="210">
        <f>IF(COUNTBLANK(C58:G58)=4,SUM(C58:F58)*B58,"veuillez entrer une valeur")</f>
        <v>6</v>
      </c>
      <c r="I58" s="141"/>
      <c r="J58" s="141"/>
      <c r="K58" s="141"/>
      <c r="L58" s="125"/>
      <c r="M58" s="125"/>
      <c r="N58" s="125"/>
      <c r="O58" s="125"/>
      <c r="P58" s="125"/>
      <c r="Q58" s="125"/>
    </row>
    <row r="59" spans="1:17" ht="28" thickBot="1" x14ac:dyDescent="0.95">
      <c r="A59" s="211" t="s">
        <v>50</v>
      </c>
      <c r="B59" s="212">
        <f>3*B56-IF(G57="x",3*B57,0)-IF(G58="x",3*B58,0)</f>
        <v>21</v>
      </c>
      <c r="C59" s="213"/>
      <c r="D59" s="213"/>
      <c r="E59" s="214"/>
      <c r="F59" s="215" t="s">
        <v>25</v>
      </c>
      <c r="G59" s="215"/>
      <c r="H59" s="216">
        <f>SUM(H57:H58)</f>
        <v>14</v>
      </c>
      <c r="I59" s="141"/>
      <c r="J59" s="141"/>
      <c r="K59" s="141"/>
      <c r="L59" s="125"/>
      <c r="M59" s="125"/>
      <c r="N59" s="125"/>
      <c r="O59" s="125"/>
      <c r="P59" s="125"/>
      <c r="Q59" s="125"/>
    </row>
    <row r="60" spans="1:17" ht="22" thickBot="1" x14ac:dyDescent="0.95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25"/>
      <c r="M60" s="125"/>
      <c r="N60" s="125"/>
      <c r="O60" s="125"/>
      <c r="P60" s="125"/>
      <c r="Q60" s="125"/>
    </row>
    <row r="61" spans="1:17" ht="55" x14ac:dyDescent="0.9">
      <c r="A61" s="189" t="s">
        <v>17</v>
      </c>
      <c r="B61" s="217" t="s">
        <v>56</v>
      </c>
      <c r="C61" s="218" t="s">
        <v>8</v>
      </c>
      <c r="D61" s="219" t="s">
        <v>2</v>
      </c>
      <c r="E61" s="220" t="s">
        <v>9</v>
      </c>
      <c r="F61" s="221" t="s">
        <v>10</v>
      </c>
      <c r="G61" s="194" t="s">
        <v>51</v>
      </c>
      <c r="H61" s="195" t="s">
        <v>11</v>
      </c>
      <c r="I61" s="141"/>
      <c r="J61" s="141"/>
      <c r="K61" s="141"/>
      <c r="L61" s="125"/>
      <c r="M61" s="125"/>
      <c r="N61" s="125"/>
      <c r="O61" s="125"/>
      <c r="P61" s="125"/>
      <c r="Q61" s="125"/>
    </row>
    <row r="62" spans="1:17" ht="110" x14ac:dyDescent="0.9">
      <c r="A62" s="196"/>
      <c r="B62" s="222">
        <f>SUM(B63:B65)</f>
        <v>6</v>
      </c>
      <c r="C62" s="223" t="s">
        <v>12</v>
      </c>
      <c r="D62" s="224" t="s">
        <v>13</v>
      </c>
      <c r="E62" s="225" t="s">
        <v>14</v>
      </c>
      <c r="F62" s="226" t="s">
        <v>15</v>
      </c>
      <c r="G62" s="227" t="s">
        <v>54</v>
      </c>
      <c r="H62" s="228"/>
      <c r="I62" s="141"/>
      <c r="J62" s="141"/>
      <c r="K62" s="141"/>
      <c r="L62" s="125"/>
      <c r="M62" s="125"/>
      <c r="N62" s="125"/>
      <c r="O62" s="125"/>
      <c r="P62" s="125"/>
      <c r="Q62" s="125"/>
    </row>
    <row r="63" spans="1:17" ht="27.5" x14ac:dyDescent="0.9">
      <c r="A63" s="203" t="s">
        <v>18</v>
      </c>
      <c r="B63" s="204">
        <v>3</v>
      </c>
      <c r="C63" s="229"/>
      <c r="D63" s="229">
        <v>2</v>
      </c>
      <c r="E63" s="229"/>
      <c r="F63" s="229"/>
      <c r="G63" s="230"/>
      <c r="H63" s="206">
        <f>IF(COUNTBLANK(C63:G63)=4,SUM(C63:F63)*B63,"veuillez entrer une valeur")</f>
        <v>6</v>
      </c>
      <c r="I63" s="141"/>
      <c r="J63" s="141"/>
      <c r="K63" s="141"/>
      <c r="L63" s="125"/>
      <c r="M63" s="125"/>
      <c r="N63" s="125"/>
      <c r="O63" s="125"/>
      <c r="P63" s="125"/>
      <c r="Q63" s="125"/>
    </row>
    <row r="64" spans="1:17" ht="27.5" x14ac:dyDescent="0.9">
      <c r="A64" s="203" t="s">
        <v>42</v>
      </c>
      <c r="B64" s="204">
        <v>2</v>
      </c>
      <c r="C64" s="229">
        <v>3</v>
      </c>
      <c r="D64" s="229"/>
      <c r="E64" s="229"/>
      <c r="F64" s="229"/>
      <c r="G64" s="205"/>
      <c r="H64" s="206">
        <f>IF(COUNTBLANK(C64:G64)=4,SUM(C64:F64)*B64,"veuillez entrer une valeur")</f>
        <v>6</v>
      </c>
      <c r="I64" s="141"/>
      <c r="J64" s="141"/>
      <c r="K64" s="141"/>
      <c r="L64" s="125"/>
      <c r="M64" s="125"/>
      <c r="N64" s="125"/>
      <c r="O64" s="125"/>
      <c r="P64" s="125"/>
      <c r="Q64" s="125"/>
    </row>
    <row r="65" spans="1:17" ht="55.5" thickBot="1" x14ac:dyDescent="0.95">
      <c r="A65" s="203" t="s">
        <v>19</v>
      </c>
      <c r="B65" s="204">
        <v>1</v>
      </c>
      <c r="C65" s="231"/>
      <c r="D65" s="231">
        <v>3</v>
      </c>
      <c r="E65" s="231"/>
      <c r="F65" s="231"/>
      <c r="G65" s="232"/>
      <c r="H65" s="210">
        <f>IF(COUNTBLANK(C65:G65)=4,SUM(C65:F65)*B65,"veuillez entrer une valeur")</f>
        <v>3</v>
      </c>
      <c r="I65" s="141"/>
      <c r="J65" s="141"/>
      <c r="K65" s="141"/>
      <c r="L65" s="125"/>
      <c r="M65" s="125"/>
      <c r="N65" s="125"/>
      <c r="O65" s="125"/>
      <c r="P65" s="125"/>
      <c r="Q65" s="125"/>
    </row>
    <row r="66" spans="1:17" ht="28" thickBot="1" x14ac:dyDescent="0.95">
      <c r="A66" s="211" t="s">
        <v>50</v>
      </c>
      <c r="B66" s="212">
        <f>3*B62-IF(G63="x",3*B63,0)-IF(G64="x",3*B64,0)-IF(G65="x",3*B65,0)</f>
        <v>18</v>
      </c>
      <c r="C66" s="213"/>
      <c r="D66" s="213"/>
      <c r="E66" s="233"/>
      <c r="F66" s="234" t="s">
        <v>25</v>
      </c>
      <c r="G66" s="215"/>
      <c r="H66" s="216">
        <f>SUM(H63:H65)</f>
        <v>15</v>
      </c>
      <c r="I66" s="141"/>
      <c r="J66" s="141"/>
      <c r="K66" s="141"/>
      <c r="L66" s="125"/>
      <c r="M66" s="125"/>
      <c r="N66" s="125"/>
      <c r="O66" s="125"/>
      <c r="P66" s="125"/>
      <c r="Q66" s="125"/>
    </row>
    <row r="67" spans="1:17" ht="28" thickBot="1" x14ac:dyDescent="0.95">
      <c r="A67" s="128"/>
      <c r="B67" s="128"/>
      <c r="C67" s="128"/>
      <c r="D67" s="128"/>
      <c r="E67" s="128"/>
      <c r="F67" s="128"/>
      <c r="G67" s="128"/>
      <c r="H67" s="128"/>
      <c r="I67" s="141"/>
      <c r="J67" s="141"/>
      <c r="K67" s="141"/>
      <c r="L67" s="125"/>
      <c r="M67" s="125"/>
      <c r="N67" s="125"/>
      <c r="O67" s="125"/>
      <c r="P67" s="125"/>
      <c r="Q67" s="125"/>
    </row>
    <row r="68" spans="1:17" ht="55" x14ac:dyDescent="0.9">
      <c r="A68" s="189" t="s">
        <v>20</v>
      </c>
      <c r="B68" s="217" t="s">
        <v>56</v>
      </c>
      <c r="C68" s="218" t="s">
        <v>8</v>
      </c>
      <c r="D68" s="219" t="s">
        <v>2</v>
      </c>
      <c r="E68" s="220" t="s">
        <v>9</v>
      </c>
      <c r="F68" s="235" t="s">
        <v>10</v>
      </c>
      <c r="G68" s="194" t="s">
        <v>51</v>
      </c>
      <c r="H68" s="195" t="s">
        <v>11</v>
      </c>
      <c r="I68" s="141"/>
      <c r="J68" s="141"/>
      <c r="K68" s="141"/>
      <c r="L68" s="125"/>
      <c r="M68" s="125"/>
      <c r="N68" s="125"/>
      <c r="O68" s="125"/>
      <c r="P68" s="125"/>
      <c r="Q68" s="125"/>
    </row>
    <row r="69" spans="1:17" ht="110" x14ac:dyDescent="0.9">
      <c r="A69" s="196"/>
      <c r="B69" s="222">
        <f>SUM(B70:B72)</f>
        <v>4</v>
      </c>
      <c r="C69" s="223" t="s">
        <v>12</v>
      </c>
      <c r="D69" s="224" t="s">
        <v>13</v>
      </c>
      <c r="E69" s="225" t="s">
        <v>14</v>
      </c>
      <c r="F69" s="236" t="s">
        <v>15</v>
      </c>
      <c r="G69" s="227" t="s">
        <v>55</v>
      </c>
      <c r="H69" s="228"/>
      <c r="I69" s="141"/>
      <c r="J69" s="141"/>
      <c r="K69" s="141"/>
      <c r="L69" s="125"/>
      <c r="M69" s="125"/>
      <c r="N69" s="125"/>
      <c r="O69" s="125"/>
      <c r="P69" s="125"/>
      <c r="Q69" s="125"/>
    </row>
    <row r="70" spans="1:17" ht="82.5" x14ac:dyDescent="0.9">
      <c r="A70" s="203" t="s">
        <v>143</v>
      </c>
      <c r="B70" s="204">
        <v>2</v>
      </c>
      <c r="C70" s="229"/>
      <c r="D70" s="229">
        <v>2</v>
      </c>
      <c r="E70" s="229"/>
      <c r="F70" s="229"/>
      <c r="G70" s="230"/>
      <c r="H70" s="206">
        <f>IF(COUNTBLANK(C70:G70)=4,SUM(C70:F70)*B70,"veuillez entrer une valeur")</f>
        <v>4</v>
      </c>
      <c r="I70" s="141"/>
      <c r="J70" s="141"/>
      <c r="K70" s="141"/>
      <c r="L70" s="125"/>
      <c r="M70" s="125"/>
      <c r="N70" s="125"/>
      <c r="O70" s="125"/>
      <c r="P70" s="125"/>
      <c r="Q70" s="125"/>
    </row>
    <row r="71" spans="1:17" ht="137.5" x14ac:dyDescent="0.9">
      <c r="A71" s="203" t="s">
        <v>144</v>
      </c>
      <c r="B71" s="204">
        <v>1</v>
      </c>
      <c r="C71" s="229"/>
      <c r="D71" s="229">
        <v>2</v>
      </c>
      <c r="E71" s="229"/>
      <c r="F71" s="229"/>
      <c r="G71" s="205"/>
      <c r="H71" s="206">
        <f>IF(COUNTBLANK(C71:G71)=4,SUM(C71:F71)*B71,"veuillez entrer une valeur")</f>
        <v>2</v>
      </c>
      <c r="I71" s="141"/>
      <c r="J71" s="141"/>
      <c r="K71" s="141"/>
      <c r="L71" s="125"/>
      <c r="M71" s="125"/>
      <c r="N71" s="125"/>
      <c r="O71" s="125"/>
      <c r="P71" s="125"/>
      <c r="Q71" s="125"/>
    </row>
    <row r="72" spans="1:17" ht="165.5" thickBot="1" x14ac:dyDescent="0.95">
      <c r="A72" s="203" t="s">
        <v>145</v>
      </c>
      <c r="B72" s="204">
        <v>1</v>
      </c>
      <c r="C72" s="231"/>
      <c r="D72" s="231">
        <v>2</v>
      </c>
      <c r="E72" s="231"/>
      <c r="F72" s="231"/>
      <c r="G72" s="232"/>
      <c r="H72" s="210">
        <f>IF(COUNTBLANK(C72:G72)=4,SUM(C72:F72)*B72,"veuillez entrer une valeur")</f>
        <v>2</v>
      </c>
      <c r="I72" s="141"/>
      <c r="J72" s="141"/>
      <c r="K72" s="141"/>
      <c r="L72" s="125"/>
      <c r="M72" s="125"/>
      <c r="N72" s="125"/>
      <c r="O72" s="125"/>
      <c r="P72" s="125"/>
      <c r="Q72" s="125"/>
    </row>
    <row r="73" spans="1:17" ht="28" thickBot="1" x14ac:dyDescent="0.95">
      <c r="A73" s="211" t="s">
        <v>50</v>
      </c>
      <c r="B73" s="212">
        <f>3*B69-IF(G70="x",3*B70,0)-IF(G71="x",3*B71,0)-IF(G72="x",3*B72,0)</f>
        <v>12</v>
      </c>
      <c r="C73" s="213"/>
      <c r="D73" s="213"/>
      <c r="E73" s="233"/>
      <c r="F73" s="234" t="s">
        <v>25</v>
      </c>
      <c r="G73" s="215"/>
      <c r="H73" s="216">
        <f>SUM(H70:H72)</f>
        <v>8</v>
      </c>
      <c r="I73" s="141"/>
      <c r="J73" s="141"/>
      <c r="K73" s="141"/>
      <c r="L73" s="125"/>
      <c r="M73" s="125"/>
      <c r="N73" s="125"/>
      <c r="O73" s="125"/>
      <c r="P73" s="125"/>
      <c r="Q73" s="125"/>
    </row>
    <row r="74" spans="1:17" ht="28" thickBot="1" x14ac:dyDescent="0.95">
      <c r="A74" s="128"/>
      <c r="B74" s="128"/>
      <c r="C74" s="128"/>
      <c r="D74" s="128"/>
      <c r="E74" s="128"/>
      <c r="F74" s="128"/>
      <c r="G74" s="128"/>
      <c r="H74" s="128"/>
      <c r="I74" s="141"/>
      <c r="J74" s="141"/>
      <c r="K74" s="141"/>
      <c r="L74" s="125"/>
      <c r="M74" s="125"/>
      <c r="N74" s="125"/>
      <c r="O74" s="125"/>
      <c r="P74" s="125"/>
      <c r="Q74" s="125"/>
    </row>
    <row r="75" spans="1:17" ht="27.5" x14ac:dyDescent="0.9">
      <c r="A75" s="237" t="s">
        <v>52</v>
      </c>
      <c r="B75" s="238">
        <f>SUM(B59+B66+B73)</f>
        <v>51</v>
      </c>
      <c r="C75" s="239">
        <f>SUM(H73+H66+H59)</f>
        <v>37</v>
      </c>
      <c r="D75" s="128"/>
      <c r="E75" s="128"/>
      <c r="F75" s="128"/>
      <c r="G75" s="128"/>
      <c r="H75" s="128"/>
      <c r="I75" s="141"/>
      <c r="J75" s="141"/>
      <c r="K75" s="141"/>
      <c r="L75" s="125"/>
      <c r="M75" s="125"/>
      <c r="N75" s="125"/>
      <c r="O75" s="125"/>
      <c r="P75" s="125"/>
      <c r="Q75" s="125"/>
    </row>
    <row r="76" spans="1:17" ht="28" thickBot="1" x14ac:dyDescent="0.95">
      <c r="A76" s="807" t="s">
        <v>60</v>
      </c>
      <c r="B76" s="808"/>
      <c r="C76" s="240">
        <f>(C75/B75)*20</f>
        <v>14.509803921568627</v>
      </c>
      <c r="D76" s="128"/>
      <c r="E76" s="128"/>
      <c r="F76" s="128"/>
      <c r="G76" s="128"/>
      <c r="H76" s="128"/>
      <c r="I76" s="141"/>
      <c r="J76" s="141"/>
      <c r="K76" s="141"/>
      <c r="L76" s="125"/>
      <c r="M76" s="125"/>
      <c r="N76" s="125"/>
      <c r="O76" s="125"/>
      <c r="P76" s="125"/>
      <c r="Q76" s="125"/>
    </row>
    <row r="77" spans="1:17" ht="27.5" x14ac:dyDescent="0.9">
      <c r="A77" s="130"/>
      <c r="B77" s="184"/>
      <c r="C77" s="128"/>
      <c r="D77" s="128"/>
      <c r="E77" s="128"/>
      <c r="F77" s="128"/>
      <c r="G77" s="128"/>
      <c r="H77" s="128"/>
      <c r="I77" s="141"/>
      <c r="J77" s="141"/>
      <c r="K77" s="141"/>
      <c r="L77" s="125"/>
      <c r="M77" s="125"/>
      <c r="N77" s="125"/>
      <c r="O77" s="125"/>
      <c r="P77" s="125"/>
      <c r="Q77" s="125"/>
    </row>
    <row r="78" spans="1:17" x14ac:dyDescent="0.9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</row>
    <row r="79" spans="1:17" ht="38" x14ac:dyDescent="0.9">
      <c r="A79" s="124" t="s">
        <v>63</v>
      </c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25"/>
      <c r="M79" s="125"/>
      <c r="N79" s="125"/>
      <c r="O79" s="125"/>
      <c r="P79" s="125"/>
      <c r="Q79" s="125"/>
    </row>
    <row r="80" spans="1:17" ht="22" thickBot="1" x14ac:dyDescent="0.95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25"/>
      <c r="M80" s="125"/>
      <c r="N80" s="125"/>
      <c r="O80" s="125"/>
      <c r="P80" s="125"/>
      <c r="Q80" s="125"/>
    </row>
    <row r="81" spans="1:17" ht="28" thickBot="1" x14ac:dyDescent="0.95">
      <c r="A81" s="241"/>
      <c r="B81" s="795" t="s">
        <v>65</v>
      </c>
      <c r="C81" s="796"/>
      <c r="D81" s="797"/>
      <c r="E81" s="795" t="s">
        <v>67</v>
      </c>
      <c r="F81" s="796"/>
      <c r="G81" s="797"/>
      <c r="H81" s="795" t="s">
        <v>68</v>
      </c>
      <c r="I81" s="796"/>
      <c r="J81" s="797"/>
      <c r="K81" s="795" t="s">
        <v>69</v>
      </c>
      <c r="L81" s="796"/>
      <c r="M81" s="797"/>
      <c r="N81" s="795" t="s">
        <v>70</v>
      </c>
      <c r="O81" s="796"/>
      <c r="P81" s="797"/>
      <c r="Q81" s="125"/>
    </row>
    <row r="82" spans="1:17" ht="27.5" x14ac:dyDescent="0.9">
      <c r="A82" s="242" t="s">
        <v>64</v>
      </c>
      <c r="B82" s="798">
        <v>44327</v>
      </c>
      <c r="C82" s="799"/>
      <c r="D82" s="800"/>
      <c r="E82" s="801">
        <f>DATE(YEAR(B83)+1,MONTH(B83),DAY(B83))</f>
        <v>44772</v>
      </c>
      <c r="F82" s="802"/>
      <c r="G82" s="803"/>
      <c r="H82" s="801">
        <f>DATE(YEAR(B83)+2,MONTH(B83),DAY(B83))</f>
        <v>45137</v>
      </c>
      <c r="I82" s="802"/>
      <c r="J82" s="803"/>
      <c r="K82" s="801">
        <f>DATE(YEAR(B83)+3,MONTH(B83),DAY(B83))</f>
        <v>45503</v>
      </c>
      <c r="L82" s="802"/>
      <c r="M82" s="803"/>
      <c r="N82" s="801">
        <f>DATE(YEAR(B83)+4,MONTH(B83),DAY(B83))</f>
        <v>45868</v>
      </c>
      <c r="O82" s="802"/>
      <c r="P82" s="803"/>
      <c r="Q82" s="125"/>
    </row>
    <row r="83" spans="1:17" ht="27.5" x14ac:dyDescent="0.9">
      <c r="A83" s="243" t="s">
        <v>26</v>
      </c>
      <c r="B83" s="788">
        <v>44407</v>
      </c>
      <c r="C83" s="786"/>
      <c r="D83" s="787"/>
      <c r="E83" s="788">
        <v>44767</v>
      </c>
      <c r="F83" s="786"/>
      <c r="G83" s="787"/>
      <c r="H83" s="788">
        <v>45149</v>
      </c>
      <c r="I83" s="786"/>
      <c r="J83" s="787"/>
      <c r="K83" s="788"/>
      <c r="L83" s="786"/>
      <c r="M83" s="787"/>
      <c r="N83" s="785"/>
      <c r="O83" s="786"/>
      <c r="P83" s="787"/>
      <c r="Q83" s="125"/>
    </row>
    <row r="84" spans="1:17" ht="27.5" x14ac:dyDescent="0.9">
      <c r="A84" s="244" t="s">
        <v>27</v>
      </c>
      <c r="B84" s="789">
        <v>14.51</v>
      </c>
      <c r="C84" s="790"/>
      <c r="D84" s="791"/>
      <c r="E84" s="792">
        <v>14.12</v>
      </c>
      <c r="F84" s="793"/>
      <c r="G84" s="794"/>
      <c r="H84" s="785">
        <f>C76</f>
        <v>14.509803921568627</v>
      </c>
      <c r="I84" s="786"/>
      <c r="J84" s="787"/>
      <c r="K84" s="785"/>
      <c r="L84" s="786"/>
      <c r="M84" s="787"/>
      <c r="N84" s="785"/>
      <c r="O84" s="786"/>
      <c r="P84" s="787"/>
      <c r="Q84" s="125"/>
    </row>
    <row r="85" spans="1:17" ht="55" x14ac:dyDescent="0.9">
      <c r="A85" s="243" t="s">
        <v>43</v>
      </c>
      <c r="B85" s="785"/>
      <c r="C85" s="786"/>
      <c r="D85" s="787"/>
      <c r="E85" s="785"/>
      <c r="F85" s="786"/>
      <c r="G85" s="787"/>
      <c r="H85" s="785"/>
      <c r="I85" s="786"/>
      <c r="J85" s="787"/>
      <c r="K85" s="785"/>
      <c r="L85" s="786"/>
      <c r="M85" s="787"/>
      <c r="N85" s="785"/>
      <c r="O85" s="786"/>
      <c r="P85" s="787"/>
      <c r="Q85" s="125"/>
    </row>
    <row r="86" spans="1:17" ht="35" x14ac:dyDescent="0.9">
      <c r="A86" s="245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25"/>
      <c r="M86" s="125"/>
      <c r="N86" s="125"/>
      <c r="O86" s="125"/>
      <c r="P86" s="125"/>
      <c r="Q86" s="125"/>
    </row>
  </sheetData>
  <mergeCells count="57">
    <mergeCell ref="B85:D85"/>
    <mergeCell ref="E85:G85"/>
    <mergeCell ref="H85:J85"/>
    <mergeCell ref="K85:M85"/>
    <mergeCell ref="N85:P85"/>
    <mergeCell ref="B83:D83"/>
    <mergeCell ref="E83:G83"/>
    <mergeCell ref="H83:J83"/>
    <mergeCell ref="K83:M83"/>
    <mergeCell ref="N83:P83"/>
    <mergeCell ref="B84:D84"/>
    <mergeCell ref="E84:G84"/>
    <mergeCell ref="H84:J84"/>
    <mergeCell ref="K84:M84"/>
    <mergeCell ref="N84:P84"/>
    <mergeCell ref="N81:P81"/>
    <mergeCell ref="B82:D82"/>
    <mergeCell ref="E82:G82"/>
    <mergeCell ref="H82:J82"/>
    <mergeCell ref="K82:M82"/>
    <mergeCell ref="N82:P82"/>
    <mergeCell ref="K81:M81"/>
    <mergeCell ref="A43:H43"/>
    <mergeCell ref="A76:B76"/>
    <mergeCell ref="B81:D81"/>
    <mergeCell ref="E81:G81"/>
    <mergeCell ref="H81:J81"/>
    <mergeCell ref="A28:C28"/>
    <mergeCell ref="D28:F28"/>
    <mergeCell ref="A29:C29"/>
    <mergeCell ref="D29:F29"/>
    <mergeCell ref="A30:C30"/>
    <mergeCell ref="D30:F30"/>
    <mergeCell ref="A25:C25"/>
    <mergeCell ref="D25:F25"/>
    <mergeCell ref="A26:C26"/>
    <mergeCell ref="D26:F26"/>
    <mergeCell ref="A27:C27"/>
    <mergeCell ref="D27:F27"/>
    <mergeCell ref="B18:D18"/>
    <mergeCell ref="F18:H18"/>
    <mergeCell ref="B19:D19"/>
    <mergeCell ref="F19:H19"/>
    <mergeCell ref="B20:D20"/>
    <mergeCell ref="F20:H20"/>
    <mergeCell ref="D12:E12"/>
    <mergeCell ref="G12:H12"/>
    <mergeCell ref="B13:H13"/>
    <mergeCell ref="B14:H14"/>
    <mergeCell ref="B17:D17"/>
    <mergeCell ref="F17:H17"/>
    <mergeCell ref="B3:H3"/>
    <mergeCell ref="B5:D5"/>
    <mergeCell ref="F5:H5"/>
    <mergeCell ref="A8:B8"/>
    <mergeCell ref="E8:H9"/>
    <mergeCell ref="A9:B9"/>
  </mergeCells>
  <conditionalFormatting sqref="B5:D5">
    <cfRule type="cellIs" dxfId="22" priority="1" operator="equal">
      <formula>"Veuillez saisir ici une date"</formula>
    </cfRule>
  </conditionalFormatting>
  <conditionalFormatting sqref="B83:D83">
    <cfRule type="cellIs" dxfId="21" priority="3" operator="equal">
      <formula>"veuillez saisir ici une date"</formula>
    </cfRule>
  </conditionalFormatting>
  <conditionalFormatting sqref="F5:H5">
    <cfRule type="cellIs" dxfId="20" priority="2" operator="equal">
      <formula>"Veuillez saisir ici une date"</formula>
    </cfRule>
  </conditionalFormatting>
  <conditionalFormatting sqref="H57:H58 H63:H65 H70:H72">
    <cfRule type="cellIs" dxfId="19" priority="6" operator="equal">
      <formula>"veuillez entrer une valeur"</formula>
    </cfRule>
  </conditionalFormatting>
  <dataValidations count="1">
    <dataValidation type="list" allowBlank="1" showInputMessage="1" showErrorMessage="1" sqref="B6:D6" xr:uid="{00000000-0002-0000-2500-000000000000}">
      <formula1>"Fournisseur,Prestataire de Service"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T87"/>
  <sheetViews>
    <sheetView topLeftCell="B74" zoomScale="60" zoomScaleNormal="60" zoomScalePageLayoutView="27" workbookViewId="0">
      <selection activeCell="G76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363" t="s">
        <v>37</v>
      </c>
    </row>
    <row r="3" spans="2:10" ht="22" thickBot="1" x14ac:dyDescent="0.4">
      <c r="B3" s="126"/>
    </row>
    <row r="4" spans="2:10" ht="31.9" customHeight="1" thickBot="1" x14ac:dyDescent="0.4">
      <c r="B4" s="364" t="s">
        <v>1</v>
      </c>
      <c r="C4" s="658" t="s">
        <v>90</v>
      </c>
      <c r="D4" s="659"/>
      <c r="E4" s="659"/>
      <c r="F4" s="659"/>
      <c r="G4" s="659"/>
      <c r="H4" s="659"/>
      <c r="I4" s="660"/>
      <c r="J4" s="141"/>
    </row>
    <row r="5" spans="2:10" ht="22" thickBot="1" x14ac:dyDescent="0.4"/>
    <row r="6" spans="2:10" ht="52.15" customHeight="1" thickBot="1" x14ac:dyDescent="0.4">
      <c r="B6" s="364" t="s">
        <v>66</v>
      </c>
      <c r="C6" s="661">
        <v>42831</v>
      </c>
      <c r="D6" s="662"/>
      <c r="E6" s="663"/>
      <c r="F6" s="365" t="s">
        <v>71</v>
      </c>
      <c r="G6" s="661" t="s">
        <v>146</v>
      </c>
      <c r="H6" s="659"/>
      <c r="I6" s="660"/>
    </row>
    <row r="7" spans="2:10" ht="22" thickBot="1" x14ac:dyDescent="0.4"/>
    <row r="8" spans="2:10" ht="28.15" customHeight="1" thickBot="1" x14ac:dyDescent="0.4">
      <c r="B8" s="366" t="s">
        <v>28</v>
      </c>
      <c r="C8" s="367"/>
      <c r="D8" s="368"/>
      <c r="F8" s="366" t="s">
        <v>0</v>
      </c>
      <c r="G8" s="367"/>
      <c r="H8" s="367"/>
      <c r="I8" s="368"/>
      <c r="J8" s="369"/>
    </row>
    <row r="9" spans="2:10" x14ac:dyDescent="0.35">
      <c r="B9" s="664" t="s">
        <v>29</v>
      </c>
      <c r="C9" s="665"/>
      <c r="D9" s="372" t="s">
        <v>73</v>
      </c>
      <c r="E9" s="373"/>
      <c r="F9" s="666" t="s">
        <v>124</v>
      </c>
      <c r="G9" s="656"/>
      <c r="H9" s="656"/>
      <c r="I9" s="657"/>
      <c r="J9" s="141"/>
    </row>
    <row r="10" spans="2:10" ht="22" thickBot="1" x14ac:dyDescent="0.4">
      <c r="B10" s="668" t="s">
        <v>30</v>
      </c>
      <c r="C10" s="669"/>
      <c r="D10" s="377"/>
      <c r="E10" s="373"/>
      <c r="F10" s="667"/>
      <c r="G10" s="649"/>
      <c r="H10" s="649"/>
      <c r="I10" s="650"/>
      <c r="J10" s="141"/>
    </row>
    <row r="11" spans="2:10" ht="22" thickBot="1" x14ac:dyDescent="0.4"/>
    <row r="12" spans="2:10" ht="24.65" customHeight="1" thickBot="1" x14ac:dyDescent="0.4">
      <c r="B12" s="366" t="s">
        <v>44</v>
      </c>
      <c r="C12" s="367"/>
      <c r="D12" s="367"/>
      <c r="E12" s="367"/>
      <c r="F12" s="367"/>
      <c r="G12" s="367"/>
      <c r="H12" s="367"/>
      <c r="I12" s="368"/>
      <c r="J12" s="369"/>
    </row>
    <row r="13" spans="2:10" x14ac:dyDescent="0.35">
      <c r="B13" s="370" t="s">
        <v>31</v>
      </c>
      <c r="C13" s="381"/>
      <c r="D13" s="371" t="s">
        <v>32</v>
      </c>
      <c r="E13" s="651"/>
      <c r="F13" s="652"/>
      <c r="G13" s="371" t="s">
        <v>33</v>
      </c>
      <c r="H13" s="651"/>
      <c r="I13" s="635"/>
      <c r="J13" s="141"/>
    </row>
    <row r="14" spans="2:10" x14ac:dyDescent="0.35">
      <c r="B14" s="382" t="s">
        <v>34</v>
      </c>
      <c r="C14" s="653" t="s">
        <v>147</v>
      </c>
      <c r="D14" s="615"/>
      <c r="E14" s="615"/>
      <c r="F14" s="615"/>
      <c r="G14" s="615"/>
      <c r="H14" s="615"/>
      <c r="I14" s="616"/>
      <c r="J14" s="141"/>
    </row>
    <row r="15" spans="2:10" ht="22" thickBot="1" x14ac:dyDescent="0.4">
      <c r="B15" s="376" t="s">
        <v>35</v>
      </c>
      <c r="C15" s="729" t="s">
        <v>148</v>
      </c>
      <c r="D15" s="642"/>
      <c r="E15" s="642"/>
      <c r="F15" s="642"/>
      <c r="G15" s="642"/>
      <c r="H15" s="642"/>
      <c r="I15" s="643"/>
      <c r="J15" s="141"/>
    </row>
    <row r="16" spans="2:10" ht="22" thickBot="1" x14ac:dyDescent="0.4">
      <c r="B16" s="126"/>
    </row>
    <row r="17" spans="2:12" ht="24" customHeight="1" thickBot="1" x14ac:dyDescent="0.4">
      <c r="B17" s="383" t="s">
        <v>89</v>
      </c>
      <c r="C17" s="384"/>
      <c r="D17" s="384"/>
      <c r="E17" s="152"/>
      <c r="F17" s="366" t="s">
        <v>36</v>
      </c>
      <c r="G17" s="367"/>
      <c r="H17" s="367"/>
      <c r="I17" s="368"/>
      <c r="J17" s="369"/>
    </row>
    <row r="18" spans="2:12" x14ac:dyDescent="0.35">
      <c r="B18" s="385" t="s">
        <v>38</v>
      </c>
      <c r="C18" s="655" t="s">
        <v>149</v>
      </c>
      <c r="D18" s="656"/>
      <c r="E18" s="657"/>
      <c r="F18" s="386" t="s">
        <v>38</v>
      </c>
      <c r="G18" s="655"/>
      <c r="H18" s="656"/>
      <c r="I18" s="657"/>
    </row>
    <row r="19" spans="2:12" x14ac:dyDescent="0.35">
      <c r="B19" s="387" t="s">
        <v>41</v>
      </c>
      <c r="C19" s="644" t="s">
        <v>150</v>
      </c>
      <c r="D19" s="645"/>
      <c r="E19" s="646"/>
      <c r="F19" s="386" t="s">
        <v>41</v>
      </c>
      <c r="G19" s="644"/>
      <c r="H19" s="645"/>
      <c r="I19" s="646"/>
    </row>
    <row r="20" spans="2:12" x14ac:dyDescent="0.35">
      <c r="B20" s="387" t="s">
        <v>39</v>
      </c>
      <c r="C20" s="647">
        <v>776373951</v>
      </c>
      <c r="D20" s="645"/>
      <c r="E20" s="646"/>
      <c r="F20" s="386" t="s">
        <v>39</v>
      </c>
      <c r="G20" s="644"/>
      <c r="H20" s="645"/>
      <c r="I20" s="646"/>
    </row>
    <row r="21" spans="2:12" ht="22" thickBot="1" x14ac:dyDescent="0.4">
      <c r="B21" s="390" t="s">
        <v>40</v>
      </c>
      <c r="C21" s="648" t="s">
        <v>151</v>
      </c>
      <c r="D21" s="649"/>
      <c r="E21" s="650"/>
      <c r="F21" s="391" t="s">
        <v>40</v>
      </c>
      <c r="G21" s="730"/>
      <c r="H21" s="649"/>
      <c r="I21" s="650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x14ac:dyDescent="0.35">
      <c r="B23" s="363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x14ac:dyDescent="0.35">
      <c r="B25" s="392" t="s">
        <v>48</v>
      </c>
      <c r="C25" s="393"/>
      <c r="D25" s="394"/>
      <c r="E25" s="395" t="s">
        <v>47</v>
      </c>
      <c r="F25" s="393"/>
      <c r="G25" s="394"/>
    </row>
    <row r="26" spans="2:12" x14ac:dyDescent="0.35">
      <c r="B26" s="614"/>
      <c r="C26" s="615"/>
      <c r="D26" s="616"/>
      <c r="E26" s="614"/>
      <c r="F26" s="615"/>
      <c r="G26" s="616"/>
    </row>
    <row r="27" spans="2:12" x14ac:dyDescent="0.35">
      <c r="B27" s="614"/>
      <c r="C27" s="615"/>
      <c r="D27" s="616"/>
      <c r="E27" s="614"/>
      <c r="F27" s="615"/>
      <c r="G27" s="616"/>
      <c r="I27" s="396"/>
    </row>
    <row r="28" spans="2:12" x14ac:dyDescent="0.35">
      <c r="B28" s="614"/>
      <c r="C28" s="615"/>
      <c r="D28" s="616"/>
      <c r="E28" s="614"/>
      <c r="F28" s="615"/>
      <c r="G28" s="616"/>
    </row>
    <row r="29" spans="2:12" x14ac:dyDescent="0.35">
      <c r="B29" s="614"/>
      <c r="C29" s="615"/>
      <c r="D29" s="616"/>
      <c r="E29" s="614"/>
      <c r="F29" s="615"/>
      <c r="G29" s="616"/>
    </row>
    <row r="30" spans="2:12" x14ac:dyDescent="0.35">
      <c r="B30" s="614"/>
      <c r="C30" s="615"/>
      <c r="D30" s="616"/>
      <c r="E30" s="614"/>
      <c r="F30" s="615"/>
      <c r="G30" s="616"/>
    </row>
    <row r="31" spans="2:12" ht="22" thickBot="1" x14ac:dyDescent="0.4">
      <c r="B31" s="641"/>
      <c r="C31" s="642"/>
      <c r="D31" s="643"/>
      <c r="E31" s="641"/>
      <c r="F31" s="642"/>
      <c r="G31" s="643"/>
    </row>
    <row r="32" spans="2:12" ht="22" thickBot="1" x14ac:dyDescent="0.4"/>
    <row r="33" spans="2:12" ht="22" thickBot="1" x14ac:dyDescent="0.4">
      <c r="B33" s="366" t="s">
        <v>49</v>
      </c>
      <c r="C33" s="397"/>
      <c r="D33" s="397"/>
      <c r="E33" s="397"/>
      <c r="F33" s="397"/>
      <c r="G33" s="398"/>
    </row>
    <row r="34" spans="2:12" x14ac:dyDescent="0.35">
      <c r="B34" s="399"/>
      <c r="C34" s="374"/>
      <c r="D34" s="374"/>
      <c r="E34" s="374"/>
      <c r="F34" s="374"/>
      <c r="G34" s="375"/>
    </row>
    <row r="35" spans="2:12" x14ac:dyDescent="0.35">
      <c r="B35" s="400"/>
      <c r="C35" s="388"/>
      <c r="D35" s="388"/>
      <c r="E35" s="388"/>
      <c r="F35" s="388"/>
      <c r="G35" s="389"/>
    </row>
    <row r="36" spans="2:12" x14ac:dyDescent="0.35">
      <c r="B36" s="400"/>
      <c r="C36" s="388"/>
      <c r="D36" s="388"/>
      <c r="E36" s="388"/>
      <c r="F36" s="388"/>
      <c r="G36" s="389"/>
    </row>
    <row r="37" spans="2:12" x14ac:dyDescent="0.35">
      <c r="B37" s="400"/>
      <c r="C37" s="388"/>
      <c r="D37" s="388"/>
      <c r="E37" s="388"/>
      <c r="F37" s="388"/>
      <c r="G37" s="389"/>
    </row>
    <row r="38" spans="2:12" ht="22" thickBot="1" x14ac:dyDescent="0.4">
      <c r="B38" s="378"/>
      <c r="C38" s="379"/>
      <c r="D38" s="379"/>
      <c r="E38" s="379"/>
      <c r="F38" s="379"/>
      <c r="G38" s="380"/>
    </row>
    <row r="40" spans="2:12" ht="21" customHeight="1" x14ac:dyDescent="0.35">
      <c r="B40" s="363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401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x14ac:dyDescent="0.35">
      <c r="B42" s="401" t="s">
        <v>57</v>
      </c>
      <c r="C42" s="141"/>
      <c r="D42" s="141"/>
      <c r="E42" s="141"/>
      <c r="F42" s="141"/>
      <c r="G42" s="141"/>
      <c r="H42" s="141"/>
      <c r="I42" s="141"/>
      <c r="J42" s="141"/>
      <c r="K42" s="141"/>
      <c r="L42" s="141"/>
    </row>
    <row r="43" spans="2:12" ht="22" thickBot="1" x14ac:dyDescent="0.4">
      <c r="C43" s="141"/>
      <c r="D43" s="141"/>
      <c r="E43" s="141"/>
      <c r="F43" s="141"/>
      <c r="G43" s="141"/>
      <c r="H43" s="141"/>
      <c r="I43" s="141"/>
      <c r="J43" s="141"/>
      <c r="K43" s="141"/>
      <c r="L43" s="141"/>
    </row>
    <row r="44" spans="2:12" ht="22" thickBot="1" x14ac:dyDescent="0.4">
      <c r="B44" s="636" t="s">
        <v>58</v>
      </c>
      <c r="C44" s="637"/>
      <c r="D44" s="637"/>
      <c r="E44" s="637"/>
      <c r="F44" s="637"/>
      <c r="G44" s="637"/>
      <c r="H44" s="637"/>
      <c r="I44" s="638"/>
      <c r="J44" s="141"/>
      <c r="K44" s="141"/>
      <c r="L44" s="141"/>
    </row>
    <row r="45" spans="2:12" ht="14.5" customHeight="1" x14ac:dyDescent="0.35">
      <c r="B45" s="402"/>
      <c r="C45" s="403"/>
      <c r="D45" s="403"/>
      <c r="E45" s="403"/>
      <c r="F45" s="403"/>
      <c r="G45" s="403"/>
      <c r="H45" s="403"/>
      <c r="I45" s="404"/>
      <c r="J45" s="141"/>
      <c r="K45" s="141"/>
      <c r="L45" s="141"/>
    </row>
    <row r="46" spans="2:12" ht="14.5" customHeight="1" x14ac:dyDescent="0.35">
      <c r="B46" s="405"/>
      <c r="C46" s="141"/>
      <c r="D46" s="141"/>
      <c r="E46" s="141"/>
      <c r="F46" s="141"/>
      <c r="G46" s="141"/>
      <c r="H46" s="141"/>
      <c r="I46" s="406"/>
      <c r="J46" s="141"/>
      <c r="K46" s="141"/>
      <c r="L46" s="141"/>
    </row>
    <row r="47" spans="2:12" ht="14.5" customHeight="1" x14ac:dyDescent="0.35">
      <c r="B47" s="405"/>
      <c r="C47" s="141"/>
      <c r="D47" s="141"/>
      <c r="E47" s="141"/>
      <c r="F47" s="141"/>
      <c r="G47" s="141"/>
      <c r="H47" s="141"/>
      <c r="I47" s="406"/>
      <c r="J47" s="141"/>
      <c r="K47" s="141"/>
      <c r="L47" s="141"/>
    </row>
    <row r="48" spans="2:12" ht="14.5" customHeight="1" x14ac:dyDescent="0.35">
      <c r="B48" s="405"/>
      <c r="C48" s="141"/>
      <c r="D48" s="141"/>
      <c r="E48" s="141"/>
      <c r="F48" s="141"/>
      <c r="G48" s="141"/>
      <c r="H48" s="141"/>
      <c r="I48" s="406"/>
      <c r="J48" s="141"/>
      <c r="K48" s="141"/>
      <c r="L48" s="141"/>
    </row>
    <row r="49" spans="2:12" ht="21" customHeight="1" thickBot="1" x14ac:dyDescent="0.4">
      <c r="B49" s="407"/>
      <c r="C49" s="408"/>
      <c r="D49" s="408"/>
      <c r="E49" s="408"/>
      <c r="F49" s="408"/>
      <c r="G49" s="408"/>
      <c r="H49" s="408"/>
      <c r="I49" s="409"/>
      <c r="J49" s="141"/>
      <c r="K49" s="141"/>
      <c r="L49" s="141"/>
    </row>
    <row r="50" spans="2:12" x14ac:dyDescent="0.35">
      <c r="B50" s="401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401" t="s">
        <v>46</v>
      </c>
      <c r="C51" s="141"/>
      <c r="F51" s="141"/>
      <c r="G51" s="141"/>
      <c r="H51" s="141"/>
      <c r="I51" s="141"/>
      <c r="J51" s="141"/>
      <c r="K51" s="141"/>
      <c r="L51" s="141"/>
    </row>
    <row r="52" spans="2:12" ht="22" thickBot="1" x14ac:dyDescent="0.4">
      <c r="B52" s="401"/>
      <c r="C52" s="141"/>
      <c r="D52" s="141"/>
      <c r="E52" s="141"/>
      <c r="F52" s="141"/>
      <c r="G52" s="141"/>
      <c r="H52" s="141"/>
      <c r="I52" s="141"/>
      <c r="J52" s="141"/>
      <c r="K52" s="141"/>
      <c r="L52" s="141"/>
    </row>
    <row r="53" spans="2:12" x14ac:dyDescent="0.35">
      <c r="B53" s="141"/>
      <c r="C53" s="141"/>
      <c r="D53" s="410" t="s">
        <v>21</v>
      </c>
      <c r="E53" s="411" t="s">
        <v>22</v>
      </c>
      <c r="F53" s="412" t="s">
        <v>23</v>
      </c>
      <c r="G53" s="413" t="s">
        <v>24</v>
      </c>
      <c r="H53" s="414"/>
      <c r="I53" s="141"/>
      <c r="J53" s="141"/>
      <c r="K53" s="141"/>
      <c r="L53" s="141"/>
    </row>
    <row r="54" spans="2:12" ht="43.5" thickBot="1" x14ac:dyDescent="0.4">
      <c r="B54" s="141"/>
      <c r="C54" s="141"/>
      <c r="D54" s="415" t="s">
        <v>4</v>
      </c>
      <c r="E54" s="416" t="s">
        <v>3</v>
      </c>
      <c r="F54" s="417" t="s">
        <v>5</v>
      </c>
      <c r="G54" s="418" t="s">
        <v>6</v>
      </c>
      <c r="H54" s="414"/>
      <c r="I54" s="141"/>
      <c r="J54" s="141"/>
      <c r="K54" s="141"/>
      <c r="L54" s="141"/>
    </row>
    <row r="55" spans="2:12" ht="22" thickBot="1" x14ac:dyDescent="0.4"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</row>
    <row r="56" spans="2:12" ht="34.9" customHeight="1" x14ac:dyDescent="0.35">
      <c r="B56" s="419" t="s">
        <v>7</v>
      </c>
      <c r="C56" s="420" t="s">
        <v>56</v>
      </c>
      <c r="D56" s="421" t="s">
        <v>8</v>
      </c>
      <c r="E56" s="422" t="s">
        <v>2</v>
      </c>
      <c r="F56" s="423" t="s">
        <v>9</v>
      </c>
      <c r="G56" s="424" t="s">
        <v>10</v>
      </c>
      <c r="H56" s="424" t="s">
        <v>51</v>
      </c>
      <c r="I56" s="425" t="s">
        <v>11</v>
      </c>
      <c r="J56" s="141"/>
      <c r="K56" s="141"/>
      <c r="L56" s="141"/>
    </row>
    <row r="57" spans="2:12" ht="40.9" customHeight="1" x14ac:dyDescent="0.35">
      <c r="B57" s="426"/>
      <c r="C57" s="427">
        <f>SUM(C58:C59)</f>
        <v>7</v>
      </c>
      <c r="D57" s="428" t="s">
        <v>12</v>
      </c>
      <c r="E57" s="429" t="s">
        <v>13</v>
      </c>
      <c r="F57" s="430" t="s">
        <v>14</v>
      </c>
      <c r="G57" s="431" t="s">
        <v>15</v>
      </c>
      <c r="H57" s="431" t="s">
        <v>53</v>
      </c>
      <c r="I57" s="432"/>
      <c r="J57" s="141"/>
      <c r="K57" s="141"/>
      <c r="L57" s="141"/>
    </row>
    <row r="58" spans="2:12" ht="43" x14ac:dyDescent="0.35">
      <c r="B58" s="433" t="s">
        <v>142</v>
      </c>
      <c r="C58" s="434">
        <v>4</v>
      </c>
      <c r="D58" s="435">
        <v>3</v>
      </c>
      <c r="E58" s="435"/>
      <c r="F58" s="435"/>
      <c r="G58" s="435"/>
      <c r="H58" s="435"/>
      <c r="I58" s="436">
        <f>IF(COUNTBLANK(D58:H58)=4,SUM(D58:G58)*C58,"veuillez entrer une valeur")</f>
        <v>12</v>
      </c>
      <c r="J58" s="141"/>
      <c r="L58" s="141"/>
    </row>
    <row r="59" spans="2:12" ht="39" customHeight="1" thickBot="1" x14ac:dyDescent="0.4">
      <c r="B59" s="437" t="s">
        <v>16</v>
      </c>
      <c r="C59" s="438">
        <v>3</v>
      </c>
      <c r="D59" s="439"/>
      <c r="E59" s="439">
        <v>2</v>
      </c>
      <c r="F59" s="439"/>
      <c r="G59" s="439"/>
      <c r="H59" s="439"/>
      <c r="I59" s="440">
        <f>IF(COUNTBLANK(D59:H59)=4,SUM(D59:G59)*C59,"veuillez entrer une valeur")</f>
        <v>6</v>
      </c>
      <c r="J59" s="141"/>
      <c r="K59" s="141"/>
      <c r="L59" s="141"/>
    </row>
    <row r="60" spans="2:12" ht="22" thickBot="1" x14ac:dyDescent="0.4">
      <c r="B60" s="441" t="s">
        <v>50</v>
      </c>
      <c r="C60" s="442">
        <f>3*C57-IF(H58="x",3*C58,0)-IF(H59="x",3*C59,0)</f>
        <v>21</v>
      </c>
      <c r="D60" s="443"/>
      <c r="E60" s="443"/>
      <c r="F60" s="444"/>
      <c r="G60" s="445" t="s">
        <v>25</v>
      </c>
      <c r="H60" s="445"/>
      <c r="I60" s="446">
        <f>SUM(I58:I59)</f>
        <v>18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43" x14ac:dyDescent="0.35">
      <c r="B62" s="419" t="s">
        <v>17</v>
      </c>
      <c r="C62" s="447" t="s">
        <v>56</v>
      </c>
      <c r="D62" s="448" t="s">
        <v>8</v>
      </c>
      <c r="E62" s="449" t="s">
        <v>2</v>
      </c>
      <c r="F62" s="450" t="s">
        <v>9</v>
      </c>
      <c r="G62" s="451" t="s">
        <v>10</v>
      </c>
      <c r="H62" s="424" t="s">
        <v>51</v>
      </c>
      <c r="I62" s="425" t="s">
        <v>11</v>
      </c>
      <c r="J62" s="141"/>
      <c r="K62" s="141"/>
      <c r="L62" s="141"/>
    </row>
    <row r="63" spans="2:12" ht="43" x14ac:dyDescent="0.35">
      <c r="B63" s="426"/>
      <c r="C63" s="452">
        <f>SUM(C64:C66)</f>
        <v>6</v>
      </c>
      <c r="D63" s="453" t="s">
        <v>12</v>
      </c>
      <c r="E63" s="454" t="s">
        <v>13</v>
      </c>
      <c r="F63" s="455" t="s">
        <v>14</v>
      </c>
      <c r="G63" s="456" t="s">
        <v>15</v>
      </c>
      <c r="H63" s="457" t="s">
        <v>54</v>
      </c>
      <c r="I63" s="458"/>
      <c r="J63" s="141"/>
      <c r="K63" s="141"/>
      <c r="L63" s="141"/>
    </row>
    <row r="64" spans="2:12" x14ac:dyDescent="0.35">
      <c r="B64" s="433" t="s">
        <v>18</v>
      </c>
      <c r="C64" s="434">
        <v>3</v>
      </c>
      <c r="D64" s="459"/>
      <c r="E64" s="459">
        <v>2</v>
      </c>
      <c r="F64" s="459"/>
      <c r="G64" s="459"/>
      <c r="H64" s="460"/>
      <c r="I64" s="436">
        <f>IF(COUNTBLANK(D64:H64)=4,SUM(D64:G64)*C64,"veuillez entrer une valeur")</f>
        <v>6</v>
      </c>
      <c r="J64" s="141"/>
      <c r="K64" s="141"/>
      <c r="L64" s="141"/>
    </row>
    <row r="65" spans="2:12" x14ac:dyDescent="0.35">
      <c r="B65" s="433" t="s">
        <v>42</v>
      </c>
      <c r="C65" s="434">
        <v>2</v>
      </c>
      <c r="D65" s="459"/>
      <c r="E65" s="459">
        <v>2</v>
      </c>
      <c r="F65" s="459"/>
      <c r="G65" s="459"/>
      <c r="H65" s="435"/>
      <c r="I65" s="436">
        <f>IF(COUNTBLANK(D65:H65)=4,SUM(D65:G65)*C65,"veuillez entrer une valeur")</f>
        <v>4</v>
      </c>
      <c r="J65" s="141"/>
      <c r="K65" s="141"/>
      <c r="L65" s="141"/>
    </row>
    <row r="66" spans="2:12" ht="22" thickBot="1" x14ac:dyDescent="0.4">
      <c r="B66" s="433" t="s">
        <v>19</v>
      </c>
      <c r="C66" s="434">
        <v>1</v>
      </c>
      <c r="D66" s="461"/>
      <c r="E66" s="461">
        <v>2</v>
      </c>
      <c r="F66" s="461"/>
      <c r="G66" s="461"/>
      <c r="H66" s="462"/>
      <c r="I66" s="440">
        <f>IF(COUNTBLANK(D66:H66)=4,SUM(D66:G66)*C66,"veuillez entrer une valeur")</f>
        <v>2</v>
      </c>
      <c r="J66" s="141"/>
      <c r="K66" s="141"/>
      <c r="L66" s="141"/>
    </row>
    <row r="67" spans="2:12" ht="22" thickBot="1" x14ac:dyDescent="0.4">
      <c r="B67" s="441" t="s">
        <v>50</v>
      </c>
      <c r="C67" s="442">
        <f>3*C63-IF(H64="x",3*C64,0)-IF(H65="x",3*C65,0)-IF(H66="x",3*C66,0)</f>
        <v>18</v>
      </c>
      <c r="D67" s="443"/>
      <c r="E67" s="443"/>
      <c r="F67" s="463"/>
      <c r="G67" s="464" t="s">
        <v>25</v>
      </c>
      <c r="H67" s="445"/>
      <c r="I67" s="446">
        <f>SUM(I64:I66)</f>
        <v>12</v>
      </c>
      <c r="J67" s="141"/>
      <c r="K67" s="141"/>
      <c r="L67" s="141"/>
    </row>
    <row r="68" spans="2:12" ht="18.649999999999999" customHeight="1" thickBot="1" x14ac:dyDescent="0.4"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</row>
    <row r="69" spans="2:12" ht="29.5" customHeight="1" x14ac:dyDescent="0.35">
      <c r="B69" s="419" t="s">
        <v>20</v>
      </c>
      <c r="C69" s="447" t="s">
        <v>56</v>
      </c>
      <c r="D69" s="448" t="s">
        <v>8</v>
      </c>
      <c r="E69" s="449" t="s">
        <v>2</v>
      </c>
      <c r="F69" s="450" t="s">
        <v>9</v>
      </c>
      <c r="G69" s="465" t="s">
        <v>10</v>
      </c>
      <c r="H69" s="424" t="s">
        <v>51</v>
      </c>
      <c r="I69" s="425" t="s">
        <v>11</v>
      </c>
      <c r="J69" s="141"/>
      <c r="K69" s="141"/>
      <c r="L69" s="141"/>
    </row>
    <row r="70" spans="2:12" ht="43" x14ac:dyDescent="0.35">
      <c r="B70" s="426"/>
      <c r="C70" s="452">
        <f>SUM(C71:C73)</f>
        <v>4</v>
      </c>
      <c r="D70" s="453" t="s">
        <v>12</v>
      </c>
      <c r="E70" s="454" t="s">
        <v>13</v>
      </c>
      <c r="F70" s="455" t="s">
        <v>14</v>
      </c>
      <c r="G70" s="466" t="s">
        <v>15</v>
      </c>
      <c r="H70" s="457" t="s">
        <v>55</v>
      </c>
      <c r="I70" s="458"/>
      <c r="J70" s="141"/>
      <c r="K70" s="141"/>
      <c r="L70" s="141"/>
    </row>
    <row r="71" spans="2:12" ht="64.5" x14ac:dyDescent="0.35">
      <c r="B71" s="433" t="s">
        <v>143</v>
      </c>
      <c r="C71" s="434">
        <v>2</v>
      </c>
      <c r="D71" s="459"/>
      <c r="E71" s="459">
        <v>2</v>
      </c>
      <c r="F71" s="459"/>
      <c r="G71" s="459"/>
      <c r="H71" s="460"/>
      <c r="I71" s="436">
        <f>IF(COUNTBLANK(D71:H71)=4,SUM(D71:G71)*C71,"veuillez entrer une valeur")</f>
        <v>4</v>
      </c>
      <c r="J71" s="141"/>
      <c r="K71" s="141"/>
      <c r="L71" s="141"/>
    </row>
    <row r="72" spans="2:12" ht="86" x14ac:dyDescent="0.35">
      <c r="B72" s="433" t="s">
        <v>144</v>
      </c>
      <c r="C72" s="434">
        <v>1</v>
      </c>
      <c r="D72" s="459"/>
      <c r="E72" s="459">
        <v>2</v>
      </c>
      <c r="F72" s="459"/>
      <c r="G72" s="459"/>
      <c r="H72" s="435"/>
      <c r="I72" s="436">
        <f>IF(COUNTBLANK(D72:H72)=4,SUM(D72:G72)*C72,"veuillez entrer une valeur")</f>
        <v>2</v>
      </c>
      <c r="J72" s="141"/>
      <c r="K72" s="141"/>
      <c r="L72" s="141"/>
    </row>
    <row r="73" spans="2:12" ht="108" thickBot="1" x14ac:dyDescent="0.4">
      <c r="B73" s="433" t="s">
        <v>145</v>
      </c>
      <c r="C73" s="434">
        <v>1</v>
      </c>
      <c r="D73" s="461"/>
      <c r="E73" s="461">
        <v>2</v>
      </c>
      <c r="F73" s="461"/>
      <c r="G73" s="461"/>
      <c r="H73" s="462"/>
      <c r="I73" s="440">
        <f>IF(COUNTBLANK(D73:H73)=4,SUM(D73:G73)*C73,"veuillez entrer une valeur")</f>
        <v>2</v>
      </c>
      <c r="J73" s="141"/>
      <c r="K73" s="141"/>
      <c r="L73" s="141"/>
    </row>
    <row r="74" spans="2:12" ht="22" thickBot="1" x14ac:dyDescent="0.4">
      <c r="B74" s="441" t="s">
        <v>50</v>
      </c>
      <c r="C74" s="442">
        <f>3*C70-IF(H71="x",3*C71,0)-IF(H72="x",3*C72,0)-IF(H73="x",3*C73,0)</f>
        <v>12</v>
      </c>
      <c r="D74" s="443"/>
      <c r="E74" s="443"/>
      <c r="F74" s="463"/>
      <c r="G74" s="464" t="s">
        <v>25</v>
      </c>
      <c r="H74" s="445"/>
      <c r="I74" s="446">
        <f>SUM(I71:I73)</f>
        <v>8</v>
      </c>
      <c r="J74" s="141"/>
      <c r="K74" s="141"/>
      <c r="L74" s="141"/>
    </row>
    <row r="75" spans="2:12" ht="22" thickBot="1" x14ac:dyDescent="0.4"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</row>
    <row r="76" spans="2:12" ht="39" customHeight="1" x14ac:dyDescent="0.35">
      <c r="B76" s="467" t="s">
        <v>52</v>
      </c>
      <c r="C76" s="468">
        <f>SUM(C60+C67+C74)</f>
        <v>51</v>
      </c>
      <c r="D76" s="469">
        <f>SUM(I74+I67+I60)</f>
        <v>38</v>
      </c>
      <c r="E76" s="141"/>
      <c r="F76" s="141"/>
      <c r="G76" s="141"/>
      <c r="H76" s="141"/>
      <c r="I76" s="141"/>
      <c r="J76" s="141"/>
      <c r="K76" s="141"/>
      <c r="L76" s="141"/>
    </row>
    <row r="77" spans="2:12" ht="22" thickBot="1" x14ac:dyDescent="0.4">
      <c r="B77" s="639" t="s">
        <v>60</v>
      </c>
      <c r="C77" s="640"/>
      <c r="D77" s="470">
        <f>(D76/C76)*20</f>
        <v>14.901960784313726</v>
      </c>
      <c r="E77" s="141"/>
      <c r="F77" s="141"/>
      <c r="G77" s="141"/>
      <c r="H77" s="141"/>
      <c r="I77" s="141"/>
      <c r="J77" s="141"/>
      <c r="K77" s="141"/>
      <c r="L77" s="141"/>
    </row>
    <row r="78" spans="2:12" x14ac:dyDescent="0.35">
      <c r="C78" s="414"/>
      <c r="D78" s="141"/>
      <c r="E78" s="141"/>
      <c r="F78" s="141"/>
      <c r="G78" s="141"/>
      <c r="H78" s="141"/>
      <c r="I78" s="141"/>
      <c r="J78" s="141"/>
      <c r="K78" s="141"/>
      <c r="L78" s="141"/>
    </row>
    <row r="80" spans="2:12" x14ac:dyDescent="0.35">
      <c r="B80" s="363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20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20" ht="43.15" customHeight="1" thickBot="1" x14ac:dyDescent="0.4">
      <c r="B82" s="471"/>
      <c r="C82" s="627" t="s">
        <v>65</v>
      </c>
      <c r="D82" s="628"/>
      <c r="E82" s="629"/>
      <c r="F82" s="627" t="s">
        <v>67</v>
      </c>
      <c r="G82" s="628"/>
      <c r="H82" s="629"/>
      <c r="I82" s="627" t="s">
        <v>68</v>
      </c>
      <c r="J82" s="628"/>
      <c r="K82" s="629"/>
      <c r="L82" s="627" t="s">
        <v>69</v>
      </c>
      <c r="M82" s="628"/>
      <c r="N82" s="629"/>
      <c r="O82" s="627" t="s">
        <v>70</v>
      </c>
      <c r="P82" s="628"/>
      <c r="Q82" s="629"/>
      <c r="R82" s="627" t="s">
        <v>372</v>
      </c>
      <c r="S82" s="628"/>
      <c r="T82" s="629"/>
    </row>
    <row r="83" spans="2:20" ht="43.15" customHeight="1" x14ac:dyDescent="0.35">
      <c r="B83" s="472" t="s">
        <v>64</v>
      </c>
      <c r="C83" s="633">
        <v>43627</v>
      </c>
      <c r="D83" s="634"/>
      <c r="E83" s="635"/>
      <c r="F83" s="633">
        <v>43627</v>
      </c>
      <c r="G83" s="634"/>
      <c r="H83" s="635"/>
      <c r="I83" s="633">
        <v>43993</v>
      </c>
      <c r="J83" s="634"/>
      <c r="K83" s="635"/>
      <c r="L83" s="633">
        <f>DATE(YEAR(C84)+3,MONTH(C84),DAY(C84))</f>
        <v>44358</v>
      </c>
      <c r="M83" s="634"/>
      <c r="N83" s="635"/>
      <c r="O83" s="633">
        <f>DATE(YEAR(C84)+4,MONTH(C84),DAY(C84))</f>
        <v>44723</v>
      </c>
      <c r="P83" s="634"/>
      <c r="Q83" s="635"/>
      <c r="R83" s="633">
        <f>DATE(YEAR(F84)+4,MONTH(F84),DAY(F84))</f>
        <v>45088</v>
      </c>
      <c r="S83" s="634"/>
      <c r="T83" s="635"/>
    </row>
    <row r="84" spans="2:20" x14ac:dyDescent="0.35">
      <c r="B84" s="473" t="s">
        <v>26</v>
      </c>
      <c r="C84" s="617">
        <v>43262</v>
      </c>
      <c r="D84" s="615"/>
      <c r="E84" s="616"/>
      <c r="F84" s="617">
        <v>43627</v>
      </c>
      <c r="G84" s="615"/>
      <c r="H84" s="616"/>
      <c r="I84" s="617">
        <v>43992</v>
      </c>
      <c r="J84" s="615"/>
      <c r="K84" s="616"/>
      <c r="L84" s="617">
        <v>44407</v>
      </c>
      <c r="M84" s="615"/>
      <c r="N84" s="616"/>
      <c r="O84" s="617">
        <v>44767</v>
      </c>
      <c r="P84" s="615"/>
      <c r="Q84" s="616"/>
      <c r="R84" s="617"/>
      <c r="S84" s="615"/>
      <c r="T84" s="616"/>
    </row>
    <row r="85" spans="2:20" x14ac:dyDescent="0.35">
      <c r="B85" s="474" t="s">
        <v>27</v>
      </c>
      <c r="C85" s="621">
        <v>16.86</v>
      </c>
      <c r="D85" s="622"/>
      <c r="E85" s="623"/>
      <c r="F85" s="614">
        <v>17.25</v>
      </c>
      <c r="G85" s="615"/>
      <c r="H85" s="616"/>
      <c r="I85" s="614">
        <v>16.07</v>
      </c>
      <c r="J85" s="615"/>
      <c r="K85" s="616"/>
      <c r="L85" s="624">
        <f>D77</f>
        <v>14.901960784313726</v>
      </c>
      <c r="M85" s="625"/>
      <c r="N85" s="626"/>
      <c r="O85" s="624">
        <f>D77</f>
        <v>14.901960784313726</v>
      </c>
      <c r="P85" s="625"/>
      <c r="Q85" s="626"/>
      <c r="R85" s="624"/>
      <c r="S85" s="625"/>
      <c r="T85" s="626"/>
    </row>
    <row r="86" spans="2:20" ht="78" customHeight="1" x14ac:dyDescent="0.35">
      <c r="B86" s="473" t="s">
        <v>43</v>
      </c>
      <c r="C86" s="614" t="s">
        <v>167</v>
      </c>
      <c r="D86" s="615"/>
      <c r="E86" s="616"/>
      <c r="F86" s="614"/>
      <c r="G86" s="615"/>
      <c r="H86" s="616"/>
      <c r="I86" s="614"/>
      <c r="J86" s="615"/>
      <c r="K86" s="616"/>
      <c r="L86" s="731"/>
      <c r="M86" s="732"/>
      <c r="N86" s="733"/>
      <c r="O86" s="614"/>
      <c r="P86" s="615"/>
      <c r="Q86" s="616"/>
      <c r="R86" s="614" t="s">
        <v>416</v>
      </c>
      <c r="S86" s="615"/>
      <c r="T86" s="616"/>
    </row>
    <row r="87" spans="2:20" ht="21" customHeight="1" x14ac:dyDescent="0.35">
      <c r="B87" s="47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62">
    <mergeCell ref="R82:T82"/>
    <mergeCell ref="R83:T83"/>
    <mergeCell ref="R84:T84"/>
    <mergeCell ref="R85:T85"/>
    <mergeCell ref="R86:T86"/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</mergeCells>
  <conditionalFormatting sqref="C84:E84">
    <cfRule type="cellIs" dxfId="108" priority="2" operator="equal">
      <formula>"veuillez saisir ici une date"</formula>
    </cfRule>
  </conditionalFormatting>
  <conditionalFormatting sqref="G6:I6">
    <cfRule type="cellIs" dxfId="107" priority="1" operator="equal">
      <formula>"Veuillez saisir ici une date"</formula>
    </cfRule>
  </conditionalFormatting>
  <conditionalFormatting sqref="I58:I59 I64:I66 I71:I73">
    <cfRule type="cellIs" dxfId="106" priority="5" operator="equal">
      <formula>"veuillez entrer une valeur"</formula>
    </cfRule>
  </conditionalFormatting>
  <dataValidations count="1">
    <dataValidation type="list" allowBlank="1" showInputMessage="1" showErrorMessage="1" sqref="C7:E7" xr:uid="{00000000-0002-0000-0200-000000000000}">
      <formula1>"Fournisseur,Prestataire de Service"</formula1>
    </dataValidation>
  </dataValidations>
  <hyperlinks>
    <hyperlink ref="C15" r:id="rId1" xr:uid="{00000000-0004-0000-0200-000000000000}"/>
    <hyperlink ref="C21" r:id="rId2" xr:uid="{00000000-0004-0000-0200-000001000000}"/>
  </hyperlinks>
  <pageMargins left="0.7" right="0.7" top="0.75" bottom="0.75" header="0.3" footer="0.3"/>
  <pageSetup paperSize="9" scale="50" orientation="portrait"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0000"/>
  </sheetPr>
  <dimension ref="B2:Q87"/>
  <sheetViews>
    <sheetView topLeftCell="A66" zoomScale="60" zoomScaleNormal="60" zoomScalePageLayoutView="27" workbookViewId="0">
      <selection activeCell="L73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155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43196</v>
      </c>
      <c r="D6" s="856"/>
      <c r="E6" s="857"/>
      <c r="F6" s="129" t="s">
        <v>71</v>
      </c>
      <c r="G6" s="825">
        <v>2017</v>
      </c>
      <c r="H6" s="826"/>
      <c r="I6" s="82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 t="s">
        <v>78</v>
      </c>
      <c r="E9" s="138"/>
      <c r="F9" s="858" t="s">
        <v>124</v>
      </c>
      <c r="G9" s="823"/>
      <c r="H9" s="823"/>
      <c r="I9" s="824"/>
      <c r="J9" s="141"/>
    </row>
    <row r="10" spans="2:10" ht="28" thickBot="1" x14ac:dyDescent="0.4">
      <c r="B10" s="839" t="s">
        <v>30</v>
      </c>
      <c r="C10" s="840"/>
      <c r="D10" s="143"/>
      <c r="E10" s="138"/>
      <c r="F10" s="859"/>
      <c r="G10" s="817"/>
      <c r="H10" s="817"/>
      <c r="I10" s="81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 t="s">
        <v>84</v>
      </c>
      <c r="D13" s="136" t="s">
        <v>32</v>
      </c>
      <c r="E13" s="819"/>
      <c r="F13" s="820"/>
      <c r="G13" s="136" t="s">
        <v>33</v>
      </c>
      <c r="H13" s="819"/>
      <c r="I13" s="803"/>
      <c r="J13" s="128"/>
    </row>
    <row r="14" spans="2:10" ht="27.5" x14ac:dyDescent="0.35">
      <c r="B14" s="148" t="s">
        <v>34</v>
      </c>
      <c r="C14" s="821" t="s">
        <v>156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860"/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152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157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158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>
        <v>338671775</v>
      </c>
      <c r="D20" s="813"/>
      <c r="E20" s="814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816"/>
      <c r="D21" s="817"/>
      <c r="E21" s="818"/>
      <c r="F21" s="159" t="s">
        <v>40</v>
      </c>
      <c r="G21" s="816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/>
      <c r="E58" s="205"/>
      <c r="F58" s="205"/>
      <c r="G58" s="205"/>
      <c r="H58" s="205" t="s">
        <v>78</v>
      </c>
      <c r="I58" s="206">
        <f>IF(COUNTBLANK(D58:H58)=4,SUM(D58:G58)*C58,"veuillez entrer une valeur")</f>
        <v>0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/>
      <c r="E59" s="209"/>
      <c r="F59" s="209"/>
      <c r="G59" s="209"/>
      <c r="H59" s="209" t="s">
        <v>78</v>
      </c>
      <c r="I59" s="210">
        <f>IF(COUNTBLANK(D59:H59)=4,SUM(D59:G59)*C59,"veuillez entrer une valeur")</f>
        <v>0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0</v>
      </c>
      <c r="D60" s="213"/>
      <c r="E60" s="213"/>
      <c r="F60" s="214"/>
      <c r="G60" s="215" t="s">
        <v>25</v>
      </c>
      <c r="H60" s="215"/>
      <c r="I60" s="216">
        <f>SUM(I58:I59)</f>
        <v>0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/>
      <c r="E64" s="229"/>
      <c r="F64" s="229"/>
      <c r="G64" s="229"/>
      <c r="H64" s="230" t="s">
        <v>78</v>
      </c>
      <c r="I64" s="206">
        <f>IF(COUNTBLANK(D64:H64)=4,SUM(D64:G64)*C64,"veuillez entrer une valeur")</f>
        <v>0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/>
      <c r="E65" s="229"/>
      <c r="F65" s="229"/>
      <c r="G65" s="229"/>
      <c r="H65" s="205" t="s">
        <v>78</v>
      </c>
      <c r="I65" s="206">
        <f>IF(COUNTBLANK(D65:H65)=4,SUM(D65:G65)*C65,"veuillez entrer une valeur")</f>
        <v>0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/>
      <c r="E66" s="231"/>
      <c r="F66" s="231"/>
      <c r="G66" s="231"/>
      <c r="H66" s="232" t="s">
        <v>78</v>
      </c>
      <c r="I66" s="210">
        <f>IF(COUNTBLANK(D66:H66)=4,SUM(D66:G66)*C66,"veuillez entrer une valeur")</f>
        <v>0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0</v>
      </c>
      <c r="D67" s="213"/>
      <c r="E67" s="213"/>
      <c r="F67" s="233"/>
      <c r="G67" s="234" t="s">
        <v>25</v>
      </c>
      <c r="H67" s="215"/>
      <c r="I67" s="216">
        <f>SUM(I64:I66)</f>
        <v>0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/>
      <c r="E71" s="229"/>
      <c r="F71" s="229"/>
      <c r="G71" s="229"/>
      <c r="H71" s="230" t="s">
        <v>78</v>
      </c>
      <c r="I71" s="206">
        <f>IF(COUNTBLANK(D71:H71)=4,SUM(D71:G71)*C71,"veuillez entrer une valeur")</f>
        <v>0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/>
      <c r="E72" s="229"/>
      <c r="F72" s="229"/>
      <c r="G72" s="229"/>
      <c r="H72" s="205" t="s">
        <v>78</v>
      </c>
      <c r="I72" s="206">
        <f>IF(COUNTBLANK(D72:H72)=4,SUM(D72:G72)*C72,"veuillez entrer une valeur")</f>
        <v>0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/>
      <c r="E73" s="231"/>
      <c r="F73" s="231"/>
      <c r="G73" s="231"/>
      <c r="H73" s="232" t="s">
        <v>78</v>
      </c>
      <c r="I73" s="210">
        <f>IF(COUNTBLANK(D73:H73)=4,SUM(D73:G73)*C73,"veuillez entrer une valeur")</f>
        <v>0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0</v>
      </c>
      <c r="D74" s="213"/>
      <c r="E74" s="213"/>
      <c r="F74" s="233"/>
      <c r="G74" s="234" t="s">
        <v>25</v>
      </c>
      <c r="H74" s="215"/>
      <c r="I74" s="216">
        <f>SUM(I71:I73)</f>
        <v>0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0</v>
      </c>
      <c r="D76" s="239">
        <f>SUM(I74+I67+I60)</f>
        <v>0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 t="e">
        <f>(D76/C76)*20</f>
        <v>#DIV/0!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17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17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</row>
    <row r="83" spans="2:17" ht="43.15" customHeight="1" x14ac:dyDescent="0.35">
      <c r="B83" s="242" t="s">
        <v>64</v>
      </c>
      <c r="C83" s="901"/>
      <c r="D83" s="799"/>
      <c r="E83" s="800"/>
      <c r="F83" s="801">
        <v>43561</v>
      </c>
      <c r="G83" s="802"/>
      <c r="H83" s="803"/>
      <c r="I83" s="801">
        <v>43927</v>
      </c>
      <c r="J83" s="802"/>
      <c r="K83" s="803"/>
      <c r="L83" s="801">
        <f>DATE(YEAR(C84)+3,MONTH(C84),DAY(C84))</f>
        <v>44292</v>
      </c>
      <c r="M83" s="802"/>
      <c r="N83" s="803"/>
      <c r="O83" s="801">
        <f>DATE(YEAR(C84)+4,MONTH(C84),DAY(C84))</f>
        <v>44657</v>
      </c>
      <c r="P83" s="802"/>
      <c r="Q83" s="803"/>
    </row>
    <row r="84" spans="2:17" ht="27.5" x14ac:dyDescent="0.35">
      <c r="B84" s="243" t="s">
        <v>26</v>
      </c>
      <c r="C84" s="788">
        <v>43196</v>
      </c>
      <c r="D84" s="786"/>
      <c r="E84" s="787"/>
      <c r="F84" s="788">
        <v>43561</v>
      </c>
      <c r="G84" s="786"/>
      <c r="H84" s="787"/>
      <c r="I84" s="788">
        <v>44005</v>
      </c>
      <c r="J84" s="786"/>
      <c r="K84" s="787"/>
      <c r="L84" s="788">
        <v>44407</v>
      </c>
      <c r="M84" s="786"/>
      <c r="N84" s="787"/>
      <c r="O84" s="785"/>
      <c r="P84" s="786"/>
      <c r="Q84" s="787"/>
    </row>
    <row r="85" spans="2:17" ht="27.5" x14ac:dyDescent="0.35">
      <c r="B85" s="244" t="s">
        <v>27</v>
      </c>
      <c r="C85" s="789">
        <v>13.33</v>
      </c>
      <c r="D85" s="790"/>
      <c r="E85" s="791"/>
      <c r="F85" s="785">
        <v>13.33</v>
      </c>
      <c r="G85" s="786"/>
      <c r="H85" s="787"/>
      <c r="I85" s="785">
        <v>16.86</v>
      </c>
      <c r="J85" s="786"/>
      <c r="K85" s="787"/>
      <c r="L85" s="785" t="e">
        <f>D77</f>
        <v>#DIV/0!</v>
      </c>
      <c r="M85" s="786"/>
      <c r="N85" s="787"/>
      <c r="O85" s="785" t="e">
        <f>D77</f>
        <v>#DIV/0!</v>
      </c>
      <c r="P85" s="786"/>
      <c r="Q85" s="787"/>
    </row>
    <row r="86" spans="2:17" ht="78" customHeight="1" x14ac:dyDescent="0.35">
      <c r="B86" s="243" t="s">
        <v>43</v>
      </c>
      <c r="C86" s="785"/>
      <c r="D86" s="786"/>
      <c r="E86" s="787"/>
      <c r="F86" s="785"/>
      <c r="G86" s="786"/>
      <c r="H86" s="787"/>
      <c r="I86" s="785"/>
      <c r="J86" s="786"/>
      <c r="K86" s="787"/>
      <c r="L86" s="785" t="s">
        <v>51</v>
      </c>
      <c r="M86" s="786"/>
      <c r="N86" s="787"/>
      <c r="O86" s="785" t="s">
        <v>51</v>
      </c>
      <c r="P86" s="786"/>
      <c r="Q86" s="787"/>
    </row>
    <row r="87" spans="2:17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57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</mergeCells>
  <conditionalFormatting sqref="C84:E84">
    <cfRule type="cellIs" dxfId="18" priority="2" operator="equal">
      <formula>"veuillez saisir ici une date"</formula>
    </cfRule>
  </conditionalFormatting>
  <conditionalFormatting sqref="I58:I59 I64:I66 I71:I73">
    <cfRule type="cellIs" dxfId="17" priority="5" operator="equal">
      <formula>"veuillez entrer une valeur"</formula>
    </cfRule>
  </conditionalFormatting>
  <dataValidations count="1">
    <dataValidation type="list" allowBlank="1" showInputMessage="1" showErrorMessage="1" sqref="C7:E7" xr:uid="{00000000-0002-0000-2600-000000000000}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50"/>
  </sheetPr>
  <dimension ref="B2:Q87"/>
  <sheetViews>
    <sheetView topLeftCell="A73" zoomScale="60" zoomScaleNormal="60" zoomScalePageLayoutView="27" workbookViewId="0">
      <selection activeCell="G73" sqref="G73"/>
    </sheetView>
  </sheetViews>
  <sheetFormatPr baseColWidth="10" defaultColWidth="11.453125" defaultRowHeight="20" x14ac:dyDescent="0.35"/>
  <cols>
    <col min="1" max="1" width="6.26953125" style="478" customWidth="1"/>
    <col min="2" max="2" width="25.81640625" style="478" customWidth="1"/>
    <col min="3" max="3" width="17.54296875" style="478" customWidth="1"/>
    <col min="4" max="4" width="20.453125" style="478" customWidth="1"/>
    <col min="5" max="5" width="17.7265625" style="478" customWidth="1"/>
    <col min="6" max="6" width="20.7265625" style="478" customWidth="1"/>
    <col min="7" max="8" width="18" style="478" customWidth="1"/>
    <col min="9" max="9" width="16.81640625" style="478" customWidth="1"/>
    <col min="10" max="10" width="17.453125" style="478" customWidth="1"/>
    <col min="11" max="11" width="17.7265625" style="478" customWidth="1"/>
    <col min="12" max="12" width="17" style="478" customWidth="1"/>
    <col min="13" max="13" width="11.453125" style="478"/>
    <col min="14" max="14" width="13.7265625" style="478" customWidth="1"/>
    <col min="15" max="15" width="15.81640625" style="478" customWidth="1"/>
    <col min="16" max="16" width="14.7265625" style="478" customWidth="1"/>
    <col min="17" max="17" width="16.7265625" style="478" customWidth="1"/>
    <col min="18" max="16384" width="11.453125" style="478"/>
  </cols>
  <sheetData>
    <row r="2" spans="2:10" ht="24" customHeight="1" x14ac:dyDescent="0.35">
      <c r="B2" s="477" t="s">
        <v>37</v>
      </c>
    </row>
    <row r="3" spans="2:10" ht="20.5" thickBot="1" x14ac:dyDescent="0.4">
      <c r="B3" s="479"/>
    </row>
    <row r="4" spans="2:10" ht="31.9" customHeight="1" thickBot="1" x14ac:dyDescent="0.4">
      <c r="B4" s="480" t="s">
        <v>1</v>
      </c>
      <c r="C4" s="734" t="s">
        <v>349</v>
      </c>
      <c r="D4" s="735"/>
      <c r="E4" s="735"/>
      <c r="F4" s="735"/>
      <c r="G4" s="735"/>
      <c r="H4" s="735"/>
      <c r="I4" s="736"/>
      <c r="J4" s="481"/>
    </row>
    <row r="5" spans="2:10" ht="20.5" thickBot="1" x14ac:dyDescent="0.4"/>
    <row r="6" spans="2:10" ht="52.15" customHeight="1" thickBot="1" x14ac:dyDescent="0.4">
      <c r="B6" s="480" t="s">
        <v>66</v>
      </c>
      <c r="C6" s="737">
        <v>43610</v>
      </c>
      <c r="D6" s="738"/>
      <c r="E6" s="739"/>
      <c r="F6" s="482" t="s">
        <v>71</v>
      </c>
      <c r="G6" s="737">
        <v>43591</v>
      </c>
      <c r="H6" s="735"/>
      <c r="I6" s="736"/>
    </row>
    <row r="7" spans="2:10" ht="20.5" thickBot="1" x14ac:dyDescent="0.4"/>
    <row r="8" spans="2:10" ht="28.15" customHeight="1" thickBot="1" x14ac:dyDescent="0.4">
      <c r="B8" s="483" t="s">
        <v>28</v>
      </c>
      <c r="C8" s="484"/>
      <c r="D8" s="485"/>
      <c r="F8" s="483" t="s">
        <v>0</v>
      </c>
      <c r="G8" s="484"/>
      <c r="H8" s="484"/>
      <c r="I8" s="485"/>
      <c r="J8" s="486"/>
    </row>
    <row r="9" spans="2:10" ht="18.75" customHeight="1" thickBot="1" x14ac:dyDescent="0.4">
      <c r="B9" s="740" t="s">
        <v>29</v>
      </c>
      <c r="C9" s="741"/>
      <c r="D9" s="597" t="s">
        <v>214</v>
      </c>
      <c r="E9" s="490"/>
      <c r="F9" s="917" t="s">
        <v>350</v>
      </c>
      <c r="G9" s="918"/>
      <c r="H9" s="918"/>
      <c r="I9" s="919"/>
      <c r="J9" s="481"/>
    </row>
    <row r="10" spans="2:10" ht="20.5" thickBot="1" x14ac:dyDescent="0.4">
      <c r="B10" s="748" t="s">
        <v>30</v>
      </c>
      <c r="C10" s="749"/>
      <c r="D10" s="597"/>
      <c r="E10" s="490"/>
      <c r="F10" s="920"/>
      <c r="G10" s="921"/>
      <c r="H10" s="921"/>
      <c r="I10" s="922"/>
      <c r="J10" s="481"/>
    </row>
    <row r="11" spans="2:10" ht="20.5" thickBot="1" x14ac:dyDescent="0.4"/>
    <row r="12" spans="2:10" ht="24.65" customHeight="1" thickBot="1" x14ac:dyDescent="0.4">
      <c r="B12" s="483" t="s">
        <v>44</v>
      </c>
      <c r="C12" s="484"/>
      <c r="D12" s="484"/>
      <c r="E12" s="484"/>
      <c r="F12" s="484"/>
      <c r="G12" s="484"/>
      <c r="H12" s="484"/>
      <c r="I12" s="485"/>
      <c r="J12" s="486"/>
    </row>
    <row r="13" spans="2:10" x14ac:dyDescent="0.35">
      <c r="B13" s="487" t="s">
        <v>31</v>
      </c>
      <c r="C13" s="498" t="s">
        <v>84</v>
      </c>
      <c r="D13" s="488" t="s">
        <v>32</v>
      </c>
      <c r="E13" s="750" t="s">
        <v>351</v>
      </c>
      <c r="F13" s="751"/>
      <c r="G13" s="488" t="s">
        <v>33</v>
      </c>
      <c r="H13" s="750" t="s">
        <v>352</v>
      </c>
      <c r="I13" s="752"/>
      <c r="J13" s="481"/>
    </row>
    <row r="14" spans="2:10" x14ac:dyDescent="0.35">
      <c r="B14" s="499" t="s">
        <v>34</v>
      </c>
      <c r="C14" s="753" t="s">
        <v>353</v>
      </c>
      <c r="D14" s="754"/>
      <c r="E14" s="754"/>
      <c r="F14" s="754"/>
      <c r="G14" s="754"/>
      <c r="H14" s="754"/>
      <c r="I14" s="755"/>
      <c r="J14" s="481"/>
    </row>
    <row r="15" spans="2:10" ht="20.5" thickBot="1" x14ac:dyDescent="0.4">
      <c r="B15" s="493" t="s">
        <v>35</v>
      </c>
      <c r="C15" s="871"/>
      <c r="D15" s="757"/>
      <c r="E15" s="757"/>
      <c r="F15" s="757"/>
      <c r="G15" s="757"/>
      <c r="H15" s="757"/>
      <c r="I15" s="758"/>
      <c r="J15" s="481"/>
    </row>
    <row r="16" spans="2:10" ht="20.5" thickBot="1" x14ac:dyDescent="0.4">
      <c r="B16" s="479"/>
    </row>
    <row r="17" spans="2:12" ht="24" customHeight="1" thickBot="1" x14ac:dyDescent="0.4">
      <c r="B17" s="500" t="s">
        <v>89</v>
      </c>
      <c r="C17" s="501"/>
      <c r="D17" s="501"/>
      <c r="E17" s="502"/>
      <c r="F17" s="483" t="s">
        <v>36</v>
      </c>
      <c r="G17" s="484"/>
      <c r="H17" s="484"/>
      <c r="I17" s="485"/>
      <c r="J17" s="486"/>
    </row>
    <row r="18" spans="2:12" x14ac:dyDescent="0.35">
      <c r="B18" s="503" t="s">
        <v>38</v>
      </c>
      <c r="C18" s="759" t="s">
        <v>354</v>
      </c>
      <c r="D18" s="743"/>
      <c r="E18" s="744"/>
      <c r="F18" s="504" t="s">
        <v>38</v>
      </c>
      <c r="G18" s="759"/>
      <c r="H18" s="743"/>
      <c r="I18" s="744"/>
    </row>
    <row r="19" spans="2:12" x14ac:dyDescent="0.35">
      <c r="B19" s="505" t="s">
        <v>41</v>
      </c>
      <c r="C19" s="760"/>
      <c r="D19" s="761"/>
      <c r="E19" s="762"/>
      <c r="F19" s="504" t="s">
        <v>41</v>
      </c>
      <c r="G19" s="760"/>
      <c r="H19" s="761"/>
      <c r="I19" s="762"/>
    </row>
    <row r="20" spans="2:12" x14ac:dyDescent="0.35">
      <c r="B20" s="505" t="s">
        <v>39</v>
      </c>
      <c r="C20" s="763">
        <v>766902376</v>
      </c>
      <c r="D20" s="761"/>
      <c r="E20" s="762"/>
      <c r="F20" s="504" t="s">
        <v>39</v>
      </c>
      <c r="G20" s="760"/>
      <c r="H20" s="761"/>
      <c r="I20" s="762"/>
    </row>
    <row r="21" spans="2:12" ht="20.5" thickBot="1" x14ac:dyDescent="0.4">
      <c r="B21" s="508" t="s">
        <v>40</v>
      </c>
      <c r="C21" s="765" t="s">
        <v>355</v>
      </c>
      <c r="D21" s="746"/>
      <c r="E21" s="747"/>
      <c r="F21" s="509" t="s">
        <v>40</v>
      </c>
      <c r="G21" s="765"/>
      <c r="H21" s="746"/>
      <c r="I21" s="747"/>
    </row>
    <row r="22" spans="2:12" x14ac:dyDescent="0.35">
      <c r="B22" s="481"/>
      <c r="C22" s="481"/>
      <c r="D22" s="481"/>
      <c r="E22" s="481"/>
      <c r="F22" s="481"/>
      <c r="G22" s="481"/>
      <c r="H22" s="481"/>
      <c r="I22" s="481"/>
      <c r="J22" s="481"/>
      <c r="K22" s="481"/>
      <c r="L22" s="481"/>
    </row>
    <row r="23" spans="2:12" x14ac:dyDescent="0.35">
      <c r="B23" s="477" t="s">
        <v>62</v>
      </c>
      <c r="C23" s="481"/>
      <c r="D23" s="481"/>
      <c r="E23" s="481"/>
      <c r="F23" s="481"/>
      <c r="G23" s="481"/>
      <c r="I23" s="481"/>
      <c r="J23" s="481"/>
      <c r="K23" s="481"/>
      <c r="L23" s="481"/>
    </row>
    <row r="24" spans="2:12" ht="20.5" thickBot="1" x14ac:dyDescent="0.4"/>
    <row r="25" spans="2:12" x14ac:dyDescent="0.35">
      <c r="B25" s="510" t="s">
        <v>48</v>
      </c>
      <c r="C25" s="511"/>
      <c r="D25" s="512"/>
      <c r="E25" s="513" t="s">
        <v>47</v>
      </c>
      <c r="F25" s="511"/>
      <c r="G25" s="512"/>
    </row>
    <row r="26" spans="2:12" x14ac:dyDescent="0.35">
      <c r="B26" s="766"/>
      <c r="C26" s="754"/>
      <c r="D26" s="755"/>
      <c r="E26" s="766"/>
      <c r="F26" s="754"/>
      <c r="G26" s="755"/>
    </row>
    <row r="27" spans="2:12" x14ac:dyDescent="0.35">
      <c r="B27" s="766"/>
      <c r="C27" s="754"/>
      <c r="D27" s="755"/>
      <c r="E27" s="766"/>
      <c r="F27" s="754"/>
      <c r="G27" s="755"/>
      <c r="I27" s="514"/>
    </row>
    <row r="28" spans="2:12" x14ac:dyDescent="0.35">
      <c r="B28" s="766"/>
      <c r="C28" s="754"/>
      <c r="D28" s="755"/>
      <c r="E28" s="766"/>
      <c r="F28" s="754"/>
      <c r="G28" s="755"/>
    </row>
    <row r="29" spans="2:12" x14ac:dyDescent="0.35">
      <c r="B29" s="766"/>
      <c r="C29" s="754"/>
      <c r="D29" s="755"/>
      <c r="E29" s="766"/>
      <c r="F29" s="754"/>
      <c r="G29" s="755"/>
    </row>
    <row r="30" spans="2:12" x14ac:dyDescent="0.35">
      <c r="B30" s="766"/>
      <c r="C30" s="754"/>
      <c r="D30" s="755"/>
      <c r="E30" s="766"/>
      <c r="F30" s="754"/>
      <c r="G30" s="755"/>
    </row>
    <row r="31" spans="2:12" ht="20.5" thickBot="1" x14ac:dyDescent="0.4">
      <c r="B31" s="767"/>
      <c r="C31" s="757"/>
      <c r="D31" s="758"/>
      <c r="E31" s="767"/>
      <c r="F31" s="757"/>
      <c r="G31" s="758"/>
    </row>
    <row r="32" spans="2:12" ht="20.5" thickBot="1" x14ac:dyDescent="0.4"/>
    <row r="33" spans="2:12" ht="20.5" thickBot="1" x14ac:dyDescent="0.4">
      <c r="B33" s="483" t="s">
        <v>49</v>
      </c>
      <c r="C33" s="515"/>
      <c r="D33" s="515"/>
      <c r="E33" s="515"/>
      <c r="F33" s="515"/>
      <c r="G33" s="516"/>
    </row>
    <row r="34" spans="2:12" x14ac:dyDescent="0.35">
      <c r="B34" s="517"/>
      <c r="C34" s="491"/>
      <c r="D34" s="491"/>
      <c r="E34" s="491"/>
      <c r="F34" s="491"/>
      <c r="G34" s="492"/>
    </row>
    <row r="35" spans="2:12" x14ac:dyDescent="0.35">
      <c r="B35" s="518"/>
      <c r="C35" s="506"/>
      <c r="D35" s="506"/>
      <c r="E35" s="506"/>
      <c r="F35" s="506"/>
      <c r="G35" s="507"/>
    </row>
    <row r="36" spans="2:12" x14ac:dyDescent="0.35">
      <c r="B36" s="518"/>
      <c r="C36" s="506"/>
      <c r="D36" s="506"/>
      <c r="E36" s="506"/>
      <c r="F36" s="506"/>
      <c r="G36" s="507"/>
    </row>
    <row r="37" spans="2:12" x14ac:dyDescent="0.35">
      <c r="B37" s="518"/>
      <c r="C37" s="506"/>
      <c r="D37" s="506"/>
      <c r="E37" s="506"/>
      <c r="F37" s="506"/>
      <c r="G37" s="507"/>
    </row>
    <row r="38" spans="2:12" ht="20.5" thickBot="1" x14ac:dyDescent="0.4">
      <c r="B38" s="495"/>
      <c r="C38" s="496"/>
      <c r="D38" s="496"/>
      <c r="E38" s="496"/>
      <c r="F38" s="496"/>
      <c r="G38" s="497"/>
    </row>
    <row r="40" spans="2:12" ht="21" customHeight="1" x14ac:dyDescent="0.35">
      <c r="B40" s="477" t="s">
        <v>61</v>
      </c>
      <c r="C40" s="481"/>
      <c r="D40" s="481"/>
      <c r="E40" s="481"/>
      <c r="F40" s="481"/>
      <c r="G40" s="481"/>
      <c r="H40" s="481"/>
      <c r="I40" s="481"/>
      <c r="J40" s="481"/>
      <c r="K40" s="481"/>
      <c r="L40" s="481"/>
    </row>
    <row r="41" spans="2:12" ht="21" customHeight="1" x14ac:dyDescent="0.35">
      <c r="B41" s="519"/>
      <c r="C41" s="481"/>
      <c r="D41" s="481"/>
      <c r="E41" s="481"/>
      <c r="F41" s="481"/>
      <c r="G41" s="481"/>
      <c r="H41" s="481"/>
      <c r="I41" s="481"/>
      <c r="J41" s="481"/>
      <c r="K41" s="481"/>
      <c r="L41" s="481"/>
    </row>
    <row r="42" spans="2:12" x14ac:dyDescent="0.35">
      <c r="B42" s="519" t="s">
        <v>57</v>
      </c>
      <c r="C42" s="481"/>
      <c r="D42" s="481"/>
      <c r="E42" s="481"/>
      <c r="F42" s="481"/>
      <c r="G42" s="481"/>
      <c r="H42" s="481"/>
      <c r="I42" s="481"/>
      <c r="J42" s="481"/>
      <c r="K42" s="481"/>
      <c r="L42" s="481"/>
    </row>
    <row r="43" spans="2:12" ht="20.5" thickBot="1" x14ac:dyDescent="0.4">
      <c r="C43" s="481"/>
      <c r="D43" s="481"/>
      <c r="E43" s="481"/>
      <c r="F43" s="481"/>
      <c r="G43" s="481"/>
      <c r="H43" s="481"/>
      <c r="I43" s="481"/>
      <c r="J43" s="481"/>
      <c r="K43" s="481"/>
      <c r="L43" s="481"/>
    </row>
    <row r="44" spans="2:12" ht="20.5" thickBot="1" x14ac:dyDescent="0.4">
      <c r="B44" s="768" t="s">
        <v>58</v>
      </c>
      <c r="C44" s="769"/>
      <c r="D44" s="769"/>
      <c r="E44" s="769"/>
      <c r="F44" s="769"/>
      <c r="G44" s="769"/>
      <c r="H44" s="769"/>
      <c r="I44" s="770"/>
      <c r="J44" s="481"/>
      <c r="K44" s="481"/>
      <c r="L44" s="481"/>
    </row>
    <row r="45" spans="2:12" ht="14.5" customHeight="1" x14ac:dyDescent="0.35">
      <c r="B45" s="520"/>
      <c r="C45" s="521"/>
      <c r="D45" s="521"/>
      <c r="E45" s="521"/>
      <c r="F45" s="521"/>
      <c r="G45" s="521"/>
      <c r="H45" s="521"/>
      <c r="I45" s="522"/>
      <c r="J45" s="481"/>
      <c r="K45" s="481"/>
      <c r="L45" s="481"/>
    </row>
    <row r="46" spans="2:12" ht="14.5" customHeight="1" x14ac:dyDescent="0.35">
      <c r="B46" s="523"/>
      <c r="C46" s="481"/>
      <c r="D46" s="481"/>
      <c r="E46" s="481"/>
      <c r="F46" s="481"/>
      <c r="G46" s="481"/>
      <c r="H46" s="481"/>
      <c r="I46" s="524"/>
      <c r="J46" s="481"/>
      <c r="K46" s="481"/>
      <c r="L46" s="481"/>
    </row>
    <row r="47" spans="2:12" ht="14.5" customHeight="1" x14ac:dyDescent="0.35">
      <c r="B47" s="523"/>
      <c r="C47" s="481"/>
      <c r="D47" s="481"/>
      <c r="E47" s="481"/>
      <c r="F47" s="481"/>
      <c r="G47" s="481"/>
      <c r="H47" s="481"/>
      <c r="I47" s="524"/>
      <c r="J47" s="481"/>
      <c r="K47" s="481"/>
      <c r="L47" s="481"/>
    </row>
    <row r="48" spans="2:12" ht="14.5" customHeight="1" x14ac:dyDescent="0.35">
      <c r="B48" s="523"/>
      <c r="C48" s="481"/>
      <c r="D48" s="481"/>
      <c r="E48" s="481"/>
      <c r="F48" s="481"/>
      <c r="G48" s="481"/>
      <c r="H48" s="481"/>
      <c r="I48" s="524"/>
      <c r="J48" s="481"/>
      <c r="K48" s="481"/>
      <c r="L48" s="481"/>
    </row>
    <row r="49" spans="2:12" ht="21" customHeight="1" thickBot="1" x14ac:dyDescent="0.4">
      <c r="B49" s="525"/>
      <c r="C49" s="526"/>
      <c r="D49" s="526"/>
      <c r="E49" s="526"/>
      <c r="F49" s="526"/>
      <c r="G49" s="526"/>
      <c r="H49" s="526"/>
      <c r="I49" s="527"/>
      <c r="J49" s="481"/>
      <c r="K49" s="481"/>
      <c r="L49" s="481"/>
    </row>
    <row r="50" spans="2:12" x14ac:dyDescent="0.35">
      <c r="B50" s="519"/>
      <c r="C50" s="481"/>
      <c r="D50" s="481"/>
      <c r="E50" s="481"/>
      <c r="F50" s="481"/>
      <c r="G50" s="481"/>
      <c r="H50" s="481"/>
      <c r="I50" s="481"/>
      <c r="J50" s="481"/>
      <c r="K50" s="481"/>
      <c r="L50" s="481"/>
    </row>
    <row r="51" spans="2:12" ht="39.65" customHeight="1" x14ac:dyDescent="0.35">
      <c r="B51" s="519" t="s">
        <v>46</v>
      </c>
      <c r="C51" s="481"/>
      <c r="F51" s="481"/>
      <c r="G51" s="481"/>
      <c r="H51" s="481"/>
      <c r="I51" s="481"/>
      <c r="J51" s="481"/>
      <c r="K51" s="481"/>
      <c r="L51" s="481"/>
    </row>
    <row r="52" spans="2:12" ht="20.5" thickBot="1" x14ac:dyDescent="0.4">
      <c r="B52" s="519"/>
      <c r="C52" s="481"/>
      <c r="D52" s="481"/>
      <c r="E52" s="481"/>
      <c r="F52" s="481"/>
      <c r="G52" s="481"/>
      <c r="H52" s="481"/>
      <c r="I52" s="481"/>
      <c r="J52" s="481"/>
      <c r="K52" s="481"/>
      <c r="L52" s="481"/>
    </row>
    <row r="53" spans="2:12" x14ac:dyDescent="0.35">
      <c r="B53" s="481"/>
      <c r="C53" s="481"/>
      <c r="D53" s="528" t="s">
        <v>21</v>
      </c>
      <c r="E53" s="529" t="s">
        <v>22</v>
      </c>
      <c r="F53" s="530" t="s">
        <v>23</v>
      </c>
      <c r="G53" s="531" t="s">
        <v>24</v>
      </c>
      <c r="H53" s="532"/>
      <c r="I53" s="481"/>
      <c r="J53" s="481"/>
      <c r="K53" s="481"/>
      <c r="L53" s="481"/>
    </row>
    <row r="54" spans="2:12" ht="40.5" thickBot="1" x14ac:dyDescent="0.4">
      <c r="B54" s="481"/>
      <c r="C54" s="481"/>
      <c r="D54" s="533" t="s">
        <v>4</v>
      </c>
      <c r="E54" s="534" t="s">
        <v>3</v>
      </c>
      <c r="F54" s="535" t="s">
        <v>5</v>
      </c>
      <c r="G54" s="536" t="s">
        <v>6</v>
      </c>
      <c r="H54" s="532"/>
      <c r="I54" s="481"/>
      <c r="J54" s="481"/>
      <c r="K54" s="481"/>
      <c r="L54" s="481"/>
    </row>
    <row r="55" spans="2:12" ht="20.5" thickBot="1" x14ac:dyDescent="0.4"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</row>
    <row r="56" spans="2:12" ht="34.9" customHeight="1" x14ac:dyDescent="0.35">
      <c r="B56" s="537" t="s">
        <v>7</v>
      </c>
      <c r="C56" s="538" t="s">
        <v>56</v>
      </c>
      <c r="D56" s="539" t="s">
        <v>8</v>
      </c>
      <c r="E56" s="540" t="s">
        <v>2</v>
      </c>
      <c r="F56" s="541" t="s">
        <v>9</v>
      </c>
      <c r="G56" s="542" t="s">
        <v>10</v>
      </c>
      <c r="H56" s="542" t="s">
        <v>51</v>
      </c>
      <c r="I56" s="543" t="s">
        <v>11</v>
      </c>
      <c r="J56" s="481"/>
      <c r="K56" s="481"/>
      <c r="L56" s="481"/>
    </row>
    <row r="57" spans="2:12" ht="40.9" customHeight="1" x14ac:dyDescent="0.35">
      <c r="B57" s="544"/>
      <c r="C57" s="545">
        <f>SUM(C58:C59)</f>
        <v>7</v>
      </c>
      <c r="D57" s="546" t="s">
        <v>12</v>
      </c>
      <c r="E57" s="547" t="s">
        <v>13</v>
      </c>
      <c r="F57" s="548" t="s">
        <v>14</v>
      </c>
      <c r="G57" s="549" t="s">
        <v>15</v>
      </c>
      <c r="H57" s="549" t="s">
        <v>53</v>
      </c>
      <c r="I57" s="550"/>
      <c r="J57" s="481"/>
      <c r="K57" s="481"/>
      <c r="L57" s="481"/>
    </row>
    <row r="58" spans="2:12" ht="40" x14ac:dyDescent="0.35">
      <c r="B58" s="551" t="s">
        <v>142</v>
      </c>
      <c r="C58" s="552">
        <v>4</v>
      </c>
      <c r="D58" s="553">
        <v>3</v>
      </c>
      <c r="E58" s="553"/>
      <c r="F58" s="553"/>
      <c r="G58" s="553"/>
      <c r="H58" s="553"/>
      <c r="I58" s="554">
        <f>IF(COUNTBLANK(D58:H58)=4,SUM(D58:G58)*C58,"veuillez entrer une valeur")</f>
        <v>12</v>
      </c>
      <c r="J58" s="481"/>
      <c r="L58" s="481"/>
    </row>
    <row r="59" spans="2:12" ht="39" customHeight="1" thickBot="1" x14ac:dyDescent="0.4">
      <c r="B59" s="555" t="s">
        <v>16</v>
      </c>
      <c r="C59" s="556">
        <v>3</v>
      </c>
      <c r="D59" s="557"/>
      <c r="E59" s="557">
        <v>2</v>
      </c>
      <c r="F59" s="557"/>
      <c r="G59" s="557"/>
      <c r="H59" s="557"/>
      <c r="I59" s="558">
        <f>IF(COUNTBLANK(D59:H59)=4,SUM(D59:G59)*C59,"veuillez entrer une valeur")</f>
        <v>6</v>
      </c>
      <c r="J59" s="481"/>
      <c r="K59" s="481"/>
      <c r="L59" s="481"/>
    </row>
    <row r="60" spans="2:12" ht="20.5" thickBot="1" x14ac:dyDescent="0.4">
      <c r="B60" s="559" t="s">
        <v>50</v>
      </c>
      <c r="C60" s="560">
        <f>3*C57-IF(H58="x",3*C58,0)-IF(H59="x",3*C59,0)</f>
        <v>21</v>
      </c>
      <c r="D60" s="561"/>
      <c r="E60" s="561"/>
      <c r="F60" s="562"/>
      <c r="G60" s="563" t="s">
        <v>25</v>
      </c>
      <c r="H60" s="563"/>
      <c r="I60" s="564">
        <f>SUM(I58:I59)</f>
        <v>18</v>
      </c>
      <c r="J60" s="481"/>
      <c r="K60" s="481"/>
      <c r="L60" s="481"/>
    </row>
    <row r="61" spans="2:12" ht="20.5" thickBot="1" x14ac:dyDescent="0.4">
      <c r="B61" s="481"/>
      <c r="C61" s="481"/>
      <c r="D61" s="481"/>
      <c r="E61" s="481"/>
      <c r="F61" s="481"/>
      <c r="G61" s="481"/>
      <c r="H61" s="481"/>
      <c r="I61" s="481"/>
      <c r="J61" s="481"/>
      <c r="K61" s="481"/>
      <c r="L61" s="481"/>
    </row>
    <row r="62" spans="2:12" ht="40" x14ac:dyDescent="0.35">
      <c r="B62" s="537" t="s">
        <v>17</v>
      </c>
      <c r="C62" s="565" t="s">
        <v>56</v>
      </c>
      <c r="D62" s="566" t="s">
        <v>8</v>
      </c>
      <c r="E62" s="567" t="s">
        <v>2</v>
      </c>
      <c r="F62" s="568" t="s">
        <v>9</v>
      </c>
      <c r="G62" s="569" t="s">
        <v>10</v>
      </c>
      <c r="H62" s="542" t="s">
        <v>51</v>
      </c>
      <c r="I62" s="543" t="s">
        <v>11</v>
      </c>
      <c r="J62" s="481"/>
      <c r="K62" s="481"/>
      <c r="L62" s="481"/>
    </row>
    <row r="63" spans="2:12" ht="40" x14ac:dyDescent="0.35">
      <c r="B63" s="544"/>
      <c r="C63" s="570">
        <f>SUM(C64:C66)</f>
        <v>6</v>
      </c>
      <c r="D63" s="571" t="s">
        <v>12</v>
      </c>
      <c r="E63" s="572" t="s">
        <v>13</v>
      </c>
      <c r="F63" s="573" t="s">
        <v>14</v>
      </c>
      <c r="G63" s="574" t="s">
        <v>15</v>
      </c>
      <c r="H63" s="575" t="s">
        <v>54</v>
      </c>
      <c r="I63" s="576"/>
      <c r="J63" s="481"/>
      <c r="K63" s="481"/>
      <c r="L63" s="481"/>
    </row>
    <row r="64" spans="2:12" x14ac:dyDescent="0.35">
      <c r="B64" s="551" t="s">
        <v>18</v>
      </c>
      <c r="C64" s="552">
        <v>3</v>
      </c>
      <c r="D64" s="577">
        <v>3</v>
      </c>
      <c r="E64" s="577"/>
      <c r="F64" s="577"/>
      <c r="G64" s="577"/>
      <c r="H64" s="578"/>
      <c r="I64" s="554">
        <f>IF(COUNTBLANK(D64:H64)=4,SUM(D64:G64)*C64,"veuillez entrer une valeur")</f>
        <v>9</v>
      </c>
      <c r="J64" s="481"/>
      <c r="K64" s="481"/>
      <c r="L64" s="481"/>
    </row>
    <row r="65" spans="2:12" x14ac:dyDescent="0.35">
      <c r="B65" s="551" t="s">
        <v>42</v>
      </c>
      <c r="C65" s="552">
        <v>2</v>
      </c>
      <c r="D65" s="577">
        <v>3</v>
      </c>
      <c r="E65" s="577"/>
      <c r="F65" s="577"/>
      <c r="G65" s="577"/>
      <c r="H65" s="553"/>
      <c r="I65" s="554">
        <f>IF(COUNTBLANK(D65:H65)=4,SUM(D65:G65)*C65,"veuillez entrer une valeur")</f>
        <v>6</v>
      </c>
      <c r="J65" s="481"/>
      <c r="K65" s="481"/>
      <c r="L65" s="481"/>
    </row>
    <row r="66" spans="2:12" ht="20.5" thickBot="1" x14ac:dyDescent="0.4">
      <c r="B66" s="551" t="s">
        <v>19</v>
      </c>
      <c r="C66" s="552">
        <v>1</v>
      </c>
      <c r="D66" s="579"/>
      <c r="E66" s="579">
        <v>2</v>
      </c>
      <c r="F66" s="579"/>
      <c r="G66" s="579"/>
      <c r="H66" s="580"/>
      <c r="I66" s="558">
        <f>IF(COUNTBLANK(D66:H66)=4,SUM(D66:G66)*C66,"veuillez entrer une valeur")</f>
        <v>2</v>
      </c>
      <c r="J66" s="481"/>
      <c r="K66" s="481"/>
      <c r="L66" s="481"/>
    </row>
    <row r="67" spans="2:12" ht="20.5" thickBot="1" x14ac:dyDescent="0.4">
      <c r="B67" s="559" t="s">
        <v>50</v>
      </c>
      <c r="C67" s="560">
        <f>3*C63-IF(H64="x",3*C64,0)-IF(H65="x",3*C65,0)-IF(H66="x",3*C66,0)</f>
        <v>18</v>
      </c>
      <c r="D67" s="561"/>
      <c r="E67" s="561"/>
      <c r="F67" s="581"/>
      <c r="G67" s="582" t="s">
        <v>25</v>
      </c>
      <c r="H67" s="563"/>
      <c r="I67" s="564">
        <f>SUM(I64:I66)</f>
        <v>17</v>
      </c>
      <c r="J67" s="481"/>
      <c r="K67" s="481"/>
      <c r="L67" s="481"/>
    </row>
    <row r="68" spans="2:12" ht="18.649999999999999" customHeight="1" thickBot="1" x14ac:dyDescent="0.4">
      <c r="B68" s="481"/>
      <c r="C68" s="481"/>
      <c r="D68" s="481"/>
      <c r="E68" s="481"/>
      <c r="F68" s="481"/>
      <c r="G68" s="481"/>
      <c r="H68" s="481"/>
      <c r="I68" s="481"/>
      <c r="J68" s="481"/>
      <c r="K68" s="481"/>
      <c r="L68" s="481"/>
    </row>
    <row r="69" spans="2:12" ht="29.5" customHeight="1" x14ac:dyDescent="0.35">
      <c r="B69" s="537" t="s">
        <v>20</v>
      </c>
      <c r="C69" s="565" t="s">
        <v>56</v>
      </c>
      <c r="D69" s="566" t="s">
        <v>8</v>
      </c>
      <c r="E69" s="567" t="s">
        <v>2</v>
      </c>
      <c r="F69" s="568" t="s">
        <v>9</v>
      </c>
      <c r="G69" s="583" t="s">
        <v>10</v>
      </c>
      <c r="H69" s="542" t="s">
        <v>51</v>
      </c>
      <c r="I69" s="543" t="s">
        <v>11</v>
      </c>
      <c r="J69" s="481"/>
      <c r="K69" s="481"/>
      <c r="L69" s="481"/>
    </row>
    <row r="70" spans="2:12" ht="40" x14ac:dyDescent="0.35">
      <c r="B70" s="544"/>
      <c r="C70" s="570">
        <f>SUM(C71:C73)</f>
        <v>4</v>
      </c>
      <c r="D70" s="571" t="s">
        <v>12</v>
      </c>
      <c r="E70" s="572" t="s">
        <v>13</v>
      </c>
      <c r="F70" s="573" t="s">
        <v>14</v>
      </c>
      <c r="G70" s="584" t="s">
        <v>15</v>
      </c>
      <c r="H70" s="575" t="s">
        <v>55</v>
      </c>
      <c r="I70" s="576"/>
      <c r="J70" s="481"/>
      <c r="K70" s="481"/>
      <c r="L70" s="481"/>
    </row>
    <row r="71" spans="2:12" ht="60" x14ac:dyDescent="0.35">
      <c r="B71" s="551" t="s">
        <v>143</v>
      </c>
      <c r="C71" s="552">
        <v>2</v>
      </c>
      <c r="D71" s="577">
        <v>3</v>
      </c>
      <c r="E71" s="577"/>
      <c r="F71" s="577"/>
      <c r="G71" s="577"/>
      <c r="H71" s="578"/>
      <c r="I71" s="554">
        <f>IF(COUNTBLANK(D71:H71)=4,SUM(D71:G71)*C71,"veuillez entrer une valeur")</f>
        <v>6</v>
      </c>
      <c r="J71" s="481"/>
      <c r="K71" s="481"/>
      <c r="L71" s="481"/>
    </row>
    <row r="72" spans="2:12" ht="80" x14ac:dyDescent="0.35">
      <c r="B72" s="551" t="s">
        <v>144</v>
      </c>
      <c r="C72" s="552">
        <v>1</v>
      </c>
      <c r="D72" s="577"/>
      <c r="E72" s="577"/>
      <c r="F72" s="577"/>
      <c r="G72" s="577"/>
      <c r="H72" s="553"/>
      <c r="I72" s="554" t="str">
        <f>IF(COUNTBLANK(D72:H72)=4,SUM(D72:G72)*C72,"veuillez entrer une valeur")</f>
        <v>veuillez entrer une valeur</v>
      </c>
      <c r="J72" s="481"/>
      <c r="K72" s="481"/>
      <c r="L72" s="481"/>
    </row>
    <row r="73" spans="2:12" ht="80.5" thickBot="1" x14ac:dyDescent="0.4">
      <c r="B73" s="551" t="s">
        <v>145</v>
      </c>
      <c r="C73" s="552">
        <v>1</v>
      </c>
      <c r="D73" s="579">
        <v>3</v>
      </c>
      <c r="E73" s="579"/>
      <c r="F73" s="579"/>
      <c r="G73" s="579"/>
      <c r="H73" s="580"/>
      <c r="I73" s="558">
        <f>IF(COUNTBLANK(D73:H73)=4,SUM(D73:G73)*C73,"veuillez entrer une valeur")</f>
        <v>3</v>
      </c>
      <c r="J73" s="481"/>
      <c r="K73" s="481"/>
      <c r="L73" s="481"/>
    </row>
    <row r="74" spans="2:12" ht="20.5" thickBot="1" x14ac:dyDescent="0.4">
      <c r="B74" s="559" t="s">
        <v>50</v>
      </c>
      <c r="C74" s="560">
        <f>3*C70-IF(H71="x",3*C71,0)-IF(H72="x",3*C72,0)-IF(H73="x",3*C73,0)</f>
        <v>12</v>
      </c>
      <c r="D74" s="561"/>
      <c r="E74" s="561"/>
      <c r="F74" s="581"/>
      <c r="G74" s="582" t="s">
        <v>25</v>
      </c>
      <c r="H74" s="563"/>
      <c r="I74" s="564">
        <f>SUM(I71:I73)</f>
        <v>9</v>
      </c>
      <c r="J74" s="481"/>
      <c r="K74" s="481"/>
      <c r="L74" s="481"/>
    </row>
    <row r="75" spans="2:12" ht="20.5" thickBot="1" x14ac:dyDescent="0.4">
      <c r="B75" s="481"/>
      <c r="C75" s="481"/>
      <c r="D75" s="481"/>
      <c r="E75" s="481"/>
      <c r="F75" s="481"/>
      <c r="G75" s="481"/>
      <c r="H75" s="481"/>
      <c r="I75" s="481"/>
      <c r="J75" s="481"/>
      <c r="K75" s="481"/>
      <c r="L75" s="481"/>
    </row>
    <row r="76" spans="2:12" ht="39" customHeight="1" x14ac:dyDescent="0.35">
      <c r="B76" s="585" t="s">
        <v>52</v>
      </c>
      <c r="C76" s="586">
        <f>SUM(C60+C67+C74)</f>
        <v>51</v>
      </c>
      <c r="D76" s="587">
        <f>SUM(I74+I67+I60)</f>
        <v>44</v>
      </c>
      <c r="E76" s="481"/>
      <c r="F76" s="481"/>
      <c r="G76" s="481"/>
      <c r="H76" s="481"/>
      <c r="I76" s="481"/>
      <c r="J76" s="481"/>
      <c r="K76" s="481"/>
      <c r="L76" s="481"/>
    </row>
    <row r="77" spans="2:12" ht="20.5" thickBot="1" x14ac:dyDescent="0.4">
      <c r="B77" s="771" t="s">
        <v>60</v>
      </c>
      <c r="C77" s="772"/>
      <c r="D77" s="588">
        <f>(D76/C76)*20</f>
        <v>17.254901960784316</v>
      </c>
      <c r="E77" s="481"/>
      <c r="F77" s="481"/>
      <c r="G77" s="481"/>
      <c r="H77" s="481"/>
      <c r="I77" s="481"/>
      <c r="J77" s="481"/>
      <c r="K77" s="481"/>
      <c r="L77" s="481"/>
    </row>
    <row r="78" spans="2:12" x14ac:dyDescent="0.35">
      <c r="C78" s="532"/>
      <c r="D78" s="481"/>
      <c r="E78" s="481"/>
      <c r="F78" s="481"/>
      <c r="G78" s="481"/>
      <c r="H78" s="481"/>
      <c r="I78" s="481"/>
      <c r="J78" s="481"/>
      <c r="K78" s="481"/>
      <c r="L78" s="481"/>
    </row>
    <row r="80" spans="2:12" x14ac:dyDescent="0.35">
      <c r="B80" s="477" t="s">
        <v>63</v>
      </c>
      <c r="C80" s="481"/>
      <c r="D80" s="481"/>
      <c r="E80" s="481"/>
      <c r="F80" s="481"/>
      <c r="G80" s="481"/>
      <c r="H80" s="481"/>
      <c r="I80" s="481"/>
      <c r="J80" s="481"/>
      <c r="K80" s="481"/>
      <c r="L80" s="481"/>
    </row>
    <row r="81" spans="2:17" ht="20.5" thickBot="1" x14ac:dyDescent="0.4">
      <c r="B81" s="481"/>
      <c r="C81" s="481"/>
      <c r="D81" s="481"/>
      <c r="E81" s="481"/>
      <c r="F81" s="481"/>
      <c r="G81" s="481"/>
      <c r="H81" s="481"/>
      <c r="I81" s="481"/>
      <c r="J81" s="481"/>
      <c r="K81" s="481"/>
      <c r="L81" s="481"/>
    </row>
    <row r="82" spans="2:17" ht="43.15" customHeight="1" thickBot="1" x14ac:dyDescent="0.4">
      <c r="B82" s="589"/>
      <c r="C82" s="773" t="s">
        <v>65</v>
      </c>
      <c r="D82" s="774"/>
      <c r="E82" s="775"/>
      <c r="F82" s="773" t="s">
        <v>67</v>
      </c>
      <c r="G82" s="774"/>
      <c r="H82" s="775"/>
      <c r="I82" s="773" t="s">
        <v>68</v>
      </c>
      <c r="J82" s="774"/>
      <c r="K82" s="775"/>
      <c r="L82" s="773" t="s">
        <v>69</v>
      </c>
      <c r="M82" s="774"/>
      <c r="N82" s="775"/>
      <c r="O82" s="773" t="s">
        <v>70</v>
      </c>
      <c r="P82" s="774"/>
      <c r="Q82" s="775"/>
    </row>
    <row r="83" spans="2:17" ht="43.15" customHeight="1" x14ac:dyDescent="0.35">
      <c r="B83" s="590" t="s">
        <v>64</v>
      </c>
      <c r="C83" s="776">
        <v>44407</v>
      </c>
      <c r="D83" s="754"/>
      <c r="E83" s="755"/>
      <c r="F83" s="777">
        <f>DATE(YEAR(C84)+1,MONTH(C84),DAY(C84))</f>
        <v>44772</v>
      </c>
      <c r="G83" s="778"/>
      <c r="H83" s="752"/>
      <c r="I83" s="777">
        <f>DATE(YEAR(C84)+2,MONTH(C84),DAY(C84))</f>
        <v>45137</v>
      </c>
      <c r="J83" s="778"/>
      <c r="K83" s="752"/>
      <c r="L83" s="777">
        <f>DATE(YEAR(C84)+3,MONTH(C84),DAY(C84))</f>
        <v>45503</v>
      </c>
      <c r="M83" s="778"/>
      <c r="N83" s="752"/>
      <c r="O83" s="777">
        <f>DATE(YEAR(C84)+4,MONTH(C84),DAY(C84))</f>
        <v>45868</v>
      </c>
      <c r="P83" s="778"/>
      <c r="Q83" s="752"/>
    </row>
    <row r="84" spans="2:17" x14ac:dyDescent="0.35">
      <c r="B84" s="591" t="s">
        <v>26</v>
      </c>
      <c r="C84" s="776">
        <v>44407</v>
      </c>
      <c r="D84" s="754"/>
      <c r="E84" s="755"/>
      <c r="F84" s="776">
        <v>44767</v>
      </c>
      <c r="G84" s="754"/>
      <c r="H84" s="755"/>
      <c r="I84" s="776">
        <v>45149</v>
      </c>
      <c r="J84" s="754"/>
      <c r="K84" s="755"/>
      <c r="L84" s="766"/>
      <c r="M84" s="754"/>
      <c r="N84" s="755"/>
      <c r="O84" s="766"/>
      <c r="P84" s="754"/>
      <c r="Q84" s="755"/>
    </row>
    <row r="85" spans="2:17" x14ac:dyDescent="0.35">
      <c r="B85" s="592" t="s">
        <v>27</v>
      </c>
      <c r="C85" s="779">
        <v>16.920000000000002</v>
      </c>
      <c r="D85" s="780"/>
      <c r="E85" s="781"/>
      <c r="F85" s="782">
        <v>16.47</v>
      </c>
      <c r="G85" s="783"/>
      <c r="H85" s="784"/>
      <c r="I85" s="766">
        <f>D77</f>
        <v>17.254901960784316</v>
      </c>
      <c r="J85" s="754"/>
      <c r="K85" s="755"/>
      <c r="L85" s="766"/>
      <c r="M85" s="754"/>
      <c r="N85" s="755"/>
      <c r="O85" s="766"/>
      <c r="P85" s="754"/>
      <c r="Q85" s="755"/>
    </row>
    <row r="86" spans="2:17" ht="78" customHeight="1" x14ac:dyDescent="0.35">
      <c r="B86" s="591" t="s">
        <v>43</v>
      </c>
      <c r="C86" s="766"/>
      <c r="D86" s="754"/>
      <c r="E86" s="755"/>
      <c r="F86" s="766"/>
      <c r="G86" s="754"/>
      <c r="H86" s="755"/>
      <c r="I86" s="766"/>
      <c r="J86" s="754"/>
      <c r="K86" s="755"/>
      <c r="L86" s="766"/>
      <c r="M86" s="754"/>
      <c r="N86" s="755"/>
      <c r="O86" s="766"/>
      <c r="P86" s="754"/>
      <c r="Q86" s="755"/>
    </row>
    <row r="87" spans="2:17" ht="21" customHeight="1" x14ac:dyDescent="0.35">
      <c r="B87" s="593"/>
      <c r="C87" s="481"/>
      <c r="D87" s="481"/>
      <c r="E87" s="481"/>
      <c r="F87" s="481"/>
      <c r="G87" s="481"/>
      <c r="H87" s="481"/>
      <c r="I87" s="481"/>
      <c r="J87" s="481"/>
      <c r="K87" s="481"/>
      <c r="L87" s="481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C83:E84">
    <cfRule type="cellIs" dxfId="16" priority="1" operator="equal">
      <formula>"veuillez saisir ici une date"</formula>
    </cfRule>
  </conditionalFormatting>
  <conditionalFormatting sqref="G6:I6">
    <cfRule type="cellIs" dxfId="15" priority="2" operator="equal">
      <formula>"Veuillez saisir ici une date"</formula>
    </cfRule>
  </conditionalFormatting>
  <conditionalFormatting sqref="I58:I59 I64:I66 I71:I73">
    <cfRule type="cellIs" dxfId="14" priority="7" operator="equal">
      <formula>"veuillez entrer une valeur"</formula>
    </cfRule>
  </conditionalFormatting>
  <dataValidations count="1">
    <dataValidation type="list" allowBlank="1" showInputMessage="1" showErrorMessage="1" sqref="C7:E7" xr:uid="{00000000-0002-0000-2700-000000000000}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B050"/>
  </sheetPr>
  <dimension ref="A1:Q86"/>
  <sheetViews>
    <sheetView showGridLines="0" topLeftCell="A72" zoomScale="60" zoomScaleNormal="60" workbookViewId="0">
      <selection activeCell="F72" sqref="F72"/>
    </sheetView>
  </sheetViews>
  <sheetFormatPr baseColWidth="10" defaultColWidth="11.453125" defaultRowHeight="21.5" x14ac:dyDescent="0.9"/>
  <cols>
    <col min="1" max="1" width="21.7265625" style="601" customWidth="1"/>
    <col min="2" max="2" width="14.453125" style="601" bestFit="1" customWidth="1"/>
    <col min="3" max="3" width="20.453125" style="601" customWidth="1"/>
    <col min="4" max="4" width="21.453125" style="601" customWidth="1"/>
    <col min="5" max="5" width="19.26953125" style="601" customWidth="1"/>
    <col min="6" max="6" width="21.7265625" style="601" customWidth="1"/>
    <col min="7" max="7" width="19.26953125" style="601" customWidth="1"/>
    <col min="8" max="8" width="23.1796875" style="601" customWidth="1"/>
    <col min="9" max="16384" width="11.453125" style="601"/>
  </cols>
  <sheetData>
    <row r="1" spans="1:17" ht="38" x14ac:dyDescent="0.9">
      <c r="A1" s="124" t="s">
        <v>37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22" thickBot="1" x14ac:dyDescent="0.95">
      <c r="A2" s="126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55.5" thickBot="1" x14ac:dyDescent="0.95">
      <c r="A3" s="127" t="s">
        <v>1</v>
      </c>
      <c r="B3" s="825" t="s">
        <v>253</v>
      </c>
      <c r="C3" s="826"/>
      <c r="D3" s="826"/>
      <c r="E3" s="826"/>
      <c r="F3" s="826"/>
      <c r="G3" s="826"/>
      <c r="H3" s="827"/>
      <c r="I3" s="128"/>
      <c r="J3" s="125"/>
      <c r="K3" s="125"/>
      <c r="L3" s="125"/>
      <c r="M3" s="125"/>
      <c r="N3" s="125"/>
      <c r="O3" s="125"/>
      <c r="P3" s="125"/>
      <c r="Q3" s="125"/>
    </row>
    <row r="4" spans="1:17" ht="22" thickBot="1" x14ac:dyDescent="0.9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17" ht="138" thickBot="1" x14ac:dyDescent="0.95">
      <c r="A5" s="127" t="s">
        <v>66</v>
      </c>
      <c r="B5" s="855">
        <v>43384</v>
      </c>
      <c r="C5" s="856"/>
      <c r="D5" s="857"/>
      <c r="E5" s="129" t="s">
        <v>71</v>
      </c>
      <c r="F5" s="855">
        <v>43384</v>
      </c>
      <c r="G5" s="856"/>
      <c r="H5" s="857"/>
      <c r="I5" s="125"/>
      <c r="J5" s="125"/>
      <c r="K5" s="125"/>
      <c r="L5" s="125"/>
      <c r="M5" s="125"/>
      <c r="N5" s="125"/>
      <c r="O5" s="125"/>
      <c r="P5" s="125"/>
      <c r="Q5" s="125"/>
    </row>
    <row r="6" spans="1:17" ht="28" thickBot="1" x14ac:dyDescent="0.95">
      <c r="A6" s="130"/>
      <c r="B6" s="130"/>
      <c r="C6" s="130"/>
      <c r="D6" s="130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1:17" ht="28" thickBot="1" x14ac:dyDescent="0.95">
      <c r="A7" s="131" t="s">
        <v>28</v>
      </c>
      <c r="B7" s="132"/>
      <c r="C7" s="133"/>
      <c r="D7" s="125"/>
      <c r="E7" s="131" t="s">
        <v>0</v>
      </c>
      <c r="F7" s="132"/>
      <c r="G7" s="132"/>
      <c r="H7" s="133"/>
      <c r="I7" s="134"/>
      <c r="J7" s="125"/>
      <c r="K7" s="125"/>
      <c r="L7" s="125"/>
      <c r="M7" s="125"/>
      <c r="N7" s="125"/>
      <c r="O7" s="125"/>
      <c r="P7" s="125"/>
      <c r="Q7" s="125"/>
    </row>
    <row r="8" spans="1:17" ht="27.5" x14ac:dyDescent="0.9">
      <c r="A8" s="831" t="s">
        <v>29</v>
      </c>
      <c r="B8" s="832"/>
      <c r="C8" s="137" t="s">
        <v>73</v>
      </c>
      <c r="D8" s="138"/>
      <c r="E8" s="833" t="s">
        <v>267</v>
      </c>
      <c r="F8" s="834"/>
      <c r="G8" s="834"/>
      <c r="H8" s="835"/>
      <c r="I8" s="141"/>
      <c r="J8" s="125"/>
      <c r="K8" s="125"/>
      <c r="L8" s="125"/>
      <c r="M8" s="125"/>
      <c r="N8" s="125"/>
      <c r="O8" s="125"/>
      <c r="P8" s="125"/>
      <c r="Q8" s="125"/>
    </row>
    <row r="9" spans="1:17" ht="28" thickBot="1" x14ac:dyDescent="0.95">
      <c r="A9" s="839" t="s">
        <v>30</v>
      </c>
      <c r="B9" s="840"/>
      <c r="C9" s="143" t="s">
        <v>73</v>
      </c>
      <c r="D9" s="138"/>
      <c r="E9" s="836"/>
      <c r="F9" s="837"/>
      <c r="G9" s="837"/>
      <c r="H9" s="838"/>
      <c r="I9" s="141"/>
      <c r="J9" s="125"/>
      <c r="K9" s="125"/>
      <c r="L9" s="125"/>
      <c r="M9" s="125"/>
      <c r="N9" s="125"/>
      <c r="O9" s="125"/>
      <c r="P9" s="125"/>
      <c r="Q9" s="125"/>
    </row>
    <row r="10" spans="1:17" ht="22" thickBot="1" x14ac:dyDescent="0.9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7" ht="28" thickBot="1" x14ac:dyDescent="0.95">
      <c r="A11" s="131" t="s">
        <v>44</v>
      </c>
      <c r="B11" s="132"/>
      <c r="C11" s="132"/>
      <c r="D11" s="132"/>
      <c r="E11" s="132"/>
      <c r="F11" s="132"/>
      <c r="G11" s="132"/>
      <c r="H11" s="133"/>
      <c r="I11" s="134"/>
      <c r="J11" s="125"/>
      <c r="K11" s="125"/>
      <c r="L11" s="125"/>
      <c r="M11" s="125"/>
      <c r="N11" s="125"/>
      <c r="O11" s="125"/>
      <c r="P11" s="125"/>
      <c r="Q11" s="125"/>
    </row>
    <row r="12" spans="1:17" ht="27.5" x14ac:dyDescent="0.9">
      <c r="A12" s="135" t="s">
        <v>31</v>
      </c>
      <c r="B12" s="147"/>
      <c r="C12" s="136" t="s">
        <v>32</v>
      </c>
      <c r="D12" s="819" t="s">
        <v>328</v>
      </c>
      <c r="E12" s="820"/>
      <c r="F12" s="136" t="s">
        <v>33</v>
      </c>
      <c r="G12" s="819" t="s">
        <v>327</v>
      </c>
      <c r="H12" s="803"/>
      <c r="I12" s="128"/>
      <c r="J12" s="125"/>
      <c r="K12" s="125"/>
      <c r="L12" s="125"/>
      <c r="M12" s="125"/>
      <c r="N12" s="125"/>
      <c r="O12" s="125"/>
      <c r="P12" s="125"/>
      <c r="Q12" s="125"/>
    </row>
    <row r="13" spans="1:17" ht="27.5" x14ac:dyDescent="0.9">
      <c r="A13" s="148" t="s">
        <v>34</v>
      </c>
      <c r="B13" s="821" t="s">
        <v>272</v>
      </c>
      <c r="C13" s="786"/>
      <c r="D13" s="786"/>
      <c r="E13" s="786"/>
      <c r="F13" s="786"/>
      <c r="G13" s="786"/>
      <c r="H13" s="787"/>
      <c r="I13" s="128"/>
      <c r="J13" s="125"/>
      <c r="K13" s="125"/>
      <c r="L13" s="125"/>
      <c r="M13" s="125"/>
      <c r="N13" s="125"/>
      <c r="O13" s="125"/>
      <c r="P13" s="125"/>
      <c r="Q13" s="125"/>
    </row>
    <row r="14" spans="1:17" ht="28" thickBot="1" x14ac:dyDescent="0.95">
      <c r="A14" s="142" t="s">
        <v>35</v>
      </c>
      <c r="B14" s="860"/>
      <c r="C14" s="810"/>
      <c r="D14" s="810"/>
      <c r="E14" s="810"/>
      <c r="F14" s="810"/>
      <c r="G14" s="810"/>
      <c r="H14" s="811"/>
      <c r="I14" s="128"/>
      <c r="J14" s="125"/>
      <c r="K14" s="125"/>
      <c r="L14" s="125"/>
      <c r="M14" s="125"/>
      <c r="N14" s="125"/>
      <c r="O14" s="125"/>
      <c r="P14" s="125"/>
      <c r="Q14" s="125"/>
    </row>
    <row r="15" spans="1:17" ht="28" thickBot="1" x14ac:dyDescent="0.95">
      <c r="A15" s="149"/>
      <c r="B15" s="130"/>
      <c r="C15" s="130"/>
      <c r="D15" s="130"/>
      <c r="E15" s="130"/>
      <c r="F15" s="130"/>
      <c r="G15" s="130"/>
      <c r="H15" s="130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1:17" ht="28" thickBot="1" x14ac:dyDescent="0.95">
      <c r="A16" s="150" t="s">
        <v>89</v>
      </c>
      <c r="B16" s="151"/>
      <c r="C16" s="151"/>
      <c r="D16" s="476"/>
      <c r="E16" s="131" t="s">
        <v>36</v>
      </c>
      <c r="F16" s="132"/>
      <c r="G16" s="132"/>
      <c r="H16" s="133"/>
      <c r="I16" s="134"/>
      <c r="J16" s="125"/>
      <c r="K16" s="125"/>
      <c r="L16" s="125"/>
      <c r="M16" s="125"/>
      <c r="N16" s="125"/>
      <c r="O16" s="125"/>
      <c r="P16" s="125"/>
      <c r="Q16" s="125"/>
    </row>
    <row r="17" spans="1:17" ht="27.5" x14ac:dyDescent="0.9">
      <c r="A17" s="153" t="s">
        <v>38</v>
      </c>
      <c r="B17" s="822" t="s">
        <v>273</v>
      </c>
      <c r="C17" s="823"/>
      <c r="D17" s="824"/>
      <c r="E17" s="154" t="s">
        <v>38</v>
      </c>
      <c r="F17" s="822"/>
      <c r="G17" s="823"/>
      <c r="H17" s="824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1:17" ht="27.5" x14ac:dyDescent="0.9">
      <c r="A18" s="155" t="s">
        <v>41</v>
      </c>
      <c r="B18" s="812" t="s">
        <v>274</v>
      </c>
      <c r="C18" s="813"/>
      <c r="D18" s="814"/>
      <c r="E18" s="154" t="s">
        <v>41</v>
      </c>
      <c r="F18" s="812"/>
      <c r="G18" s="813"/>
      <c r="H18" s="814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1:17" ht="27.5" x14ac:dyDescent="0.9">
      <c r="A19" s="155" t="s">
        <v>39</v>
      </c>
      <c r="B19" s="815">
        <v>771678197</v>
      </c>
      <c r="C19" s="875"/>
      <c r="D19" s="876"/>
      <c r="E19" s="154" t="s">
        <v>39</v>
      </c>
      <c r="F19" s="812"/>
      <c r="G19" s="813"/>
      <c r="H19" s="814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1:17" ht="28" thickBot="1" x14ac:dyDescent="0.95">
      <c r="A20" s="158" t="s">
        <v>40</v>
      </c>
      <c r="B20" s="816" t="s">
        <v>275</v>
      </c>
      <c r="C20" s="817"/>
      <c r="D20" s="818"/>
      <c r="E20" s="159" t="s">
        <v>40</v>
      </c>
      <c r="F20" s="816"/>
      <c r="G20" s="817"/>
      <c r="H20" s="818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1:17" x14ac:dyDescent="0.9">
      <c r="A21" s="141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25"/>
      <c r="M21" s="125"/>
      <c r="N21" s="125"/>
      <c r="O21" s="125"/>
      <c r="P21" s="125"/>
      <c r="Q21" s="125"/>
    </row>
    <row r="22" spans="1:17" ht="38" x14ac:dyDescent="0.9">
      <c r="A22" s="124" t="s">
        <v>62</v>
      </c>
      <c r="B22" s="141"/>
      <c r="C22" s="141"/>
      <c r="D22" s="141"/>
      <c r="E22" s="141"/>
      <c r="F22" s="141"/>
      <c r="G22" s="125"/>
      <c r="H22" s="141"/>
      <c r="I22" s="141"/>
      <c r="J22" s="141"/>
      <c r="K22" s="141"/>
      <c r="L22" s="125"/>
      <c r="M22" s="125"/>
      <c r="N22" s="125"/>
      <c r="O22" s="125"/>
      <c r="P22" s="125"/>
      <c r="Q22" s="125"/>
    </row>
    <row r="23" spans="1:17" ht="22" thickBot="1" x14ac:dyDescent="0.95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1:17" ht="27.5" x14ac:dyDescent="0.9">
      <c r="A24" s="160" t="s">
        <v>48</v>
      </c>
      <c r="B24" s="161"/>
      <c r="C24" s="162"/>
      <c r="D24" s="163" t="s">
        <v>47</v>
      </c>
      <c r="E24" s="161"/>
      <c r="F24" s="162"/>
      <c r="G24" s="125"/>
      <c r="H24" s="130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1:17" ht="27.5" x14ac:dyDescent="0.9">
      <c r="A25" s="785"/>
      <c r="B25" s="786"/>
      <c r="C25" s="787"/>
      <c r="D25" s="785"/>
      <c r="E25" s="786"/>
      <c r="F25" s="787"/>
      <c r="G25" s="125"/>
      <c r="H25" s="130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1:17" ht="27.5" x14ac:dyDescent="0.9">
      <c r="A26" s="785"/>
      <c r="B26" s="786"/>
      <c r="C26" s="787"/>
      <c r="D26" s="785"/>
      <c r="E26" s="786"/>
      <c r="F26" s="787"/>
      <c r="G26" s="125"/>
      <c r="H26" s="164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1:17" ht="27.5" x14ac:dyDescent="0.9">
      <c r="A27" s="785"/>
      <c r="B27" s="786"/>
      <c r="C27" s="787"/>
      <c r="D27" s="785"/>
      <c r="E27" s="786"/>
      <c r="F27" s="787"/>
      <c r="G27" s="125"/>
      <c r="H27" s="130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1:17" ht="27.5" x14ac:dyDescent="0.9">
      <c r="A28" s="785"/>
      <c r="B28" s="786"/>
      <c r="C28" s="787"/>
      <c r="D28" s="785"/>
      <c r="E28" s="786"/>
      <c r="F28" s="787"/>
      <c r="G28" s="125"/>
      <c r="H28" s="130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1:17" ht="27.5" x14ac:dyDescent="0.9">
      <c r="A29" s="785"/>
      <c r="B29" s="786"/>
      <c r="C29" s="787"/>
      <c r="D29" s="785"/>
      <c r="E29" s="786"/>
      <c r="F29" s="787"/>
      <c r="G29" s="125"/>
      <c r="H29" s="130"/>
      <c r="I29" s="125"/>
      <c r="J29" s="125"/>
      <c r="K29" s="125"/>
      <c r="L29" s="125"/>
      <c r="M29" s="125"/>
      <c r="N29" s="125"/>
      <c r="O29" s="125"/>
      <c r="P29" s="125"/>
      <c r="Q29" s="125"/>
    </row>
    <row r="30" spans="1:17" ht="28" thickBot="1" x14ac:dyDescent="0.95">
      <c r="A30" s="809"/>
      <c r="B30" s="810"/>
      <c r="C30" s="811"/>
      <c r="D30" s="809"/>
      <c r="E30" s="810"/>
      <c r="F30" s="811"/>
      <c r="G30" s="125"/>
      <c r="H30" s="130"/>
      <c r="I30" s="125"/>
      <c r="J30" s="125"/>
      <c r="K30" s="125"/>
      <c r="L30" s="125"/>
      <c r="M30" s="125"/>
      <c r="N30" s="125"/>
      <c r="O30" s="125"/>
      <c r="P30" s="125"/>
      <c r="Q30" s="125"/>
    </row>
    <row r="31" spans="1:17" ht="28" thickBot="1" x14ac:dyDescent="0.95">
      <c r="A31" s="130"/>
      <c r="B31" s="130"/>
      <c r="C31" s="130"/>
      <c r="D31" s="130"/>
      <c r="E31" s="130"/>
      <c r="F31" s="130"/>
      <c r="G31" s="125"/>
      <c r="H31" s="130"/>
      <c r="I31" s="125"/>
      <c r="J31" s="125"/>
      <c r="K31" s="125"/>
      <c r="L31" s="125"/>
      <c r="M31" s="125"/>
      <c r="N31" s="125"/>
      <c r="O31" s="125"/>
      <c r="P31" s="125"/>
      <c r="Q31" s="125"/>
    </row>
    <row r="32" spans="1:17" ht="28" thickBot="1" x14ac:dyDescent="0.95">
      <c r="A32" s="131" t="s">
        <v>49</v>
      </c>
      <c r="B32" s="165"/>
      <c r="C32" s="165"/>
      <c r="D32" s="165"/>
      <c r="E32" s="165"/>
      <c r="F32" s="166"/>
      <c r="G32" s="125"/>
      <c r="H32" s="130"/>
      <c r="I32" s="125"/>
      <c r="J32" s="125"/>
      <c r="K32" s="125"/>
      <c r="L32" s="125"/>
      <c r="M32" s="125"/>
      <c r="N32" s="125"/>
      <c r="O32" s="125"/>
      <c r="P32" s="125"/>
      <c r="Q32" s="125"/>
    </row>
    <row r="33" spans="1:17" ht="27.5" x14ac:dyDescent="0.9">
      <c r="A33" s="167"/>
      <c r="B33" s="139"/>
      <c r="C33" s="139"/>
      <c r="D33" s="139"/>
      <c r="E33" s="139"/>
      <c r="F33" s="140"/>
      <c r="G33" s="125"/>
      <c r="H33" s="130"/>
      <c r="I33" s="125"/>
      <c r="J33" s="125"/>
      <c r="K33" s="125"/>
      <c r="L33" s="125"/>
      <c r="M33" s="125"/>
      <c r="N33" s="125"/>
      <c r="O33" s="125"/>
      <c r="P33" s="125"/>
      <c r="Q33" s="125"/>
    </row>
    <row r="34" spans="1:17" ht="27.5" x14ac:dyDescent="0.9">
      <c r="A34" s="168"/>
      <c r="B34" s="156"/>
      <c r="C34" s="156"/>
      <c r="D34" s="156"/>
      <c r="E34" s="156"/>
      <c r="F34" s="157"/>
      <c r="G34" s="125"/>
      <c r="H34" s="130"/>
      <c r="I34" s="125"/>
      <c r="J34" s="125"/>
      <c r="K34" s="125"/>
      <c r="L34" s="125"/>
      <c r="M34" s="125"/>
      <c r="N34" s="125"/>
      <c r="O34" s="125"/>
      <c r="P34" s="125"/>
      <c r="Q34" s="125"/>
    </row>
    <row r="35" spans="1:17" ht="27.5" x14ac:dyDescent="0.9">
      <c r="A35" s="168"/>
      <c r="B35" s="156"/>
      <c r="C35" s="156"/>
      <c r="D35" s="156"/>
      <c r="E35" s="156"/>
      <c r="F35" s="157"/>
      <c r="G35" s="125"/>
      <c r="H35" s="130"/>
      <c r="I35" s="125"/>
      <c r="J35" s="125"/>
      <c r="K35" s="125"/>
      <c r="L35" s="125"/>
      <c r="M35" s="125"/>
      <c r="N35" s="125"/>
      <c r="O35" s="125"/>
      <c r="P35" s="125"/>
      <c r="Q35" s="125"/>
    </row>
    <row r="36" spans="1:17" ht="27.5" x14ac:dyDescent="0.9">
      <c r="A36" s="168"/>
      <c r="B36" s="156"/>
      <c r="C36" s="156"/>
      <c r="D36" s="156"/>
      <c r="E36" s="156"/>
      <c r="F36" s="157"/>
      <c r="G36" s="125"/>
      <c r="H36" s="130"/>
      <c r="I36" s="125"/>
      <c r="J36" s="125"/>
      <c r="K36" s="125"/>
      <c r="L36" s="125"/>
      <c r="M36" s="125"/>
      <c r="N36" s="125"/>
      <c r="O36" s="125"/>
      <c r="P36" s="125"/>
      <c r="Q36" s="125"/>
    </row>
    <row r="37" spans="1:17" ht="28" thickBot="1" x14ac:dyDescent="0.95">
      <c r="A37" s="144"/>
      <c r="B37" s="145"/>
      <c r="C37" s="145"/>
      <c r="D37" s="145"/>
      <c r="E37" s="145"/>
      <c r="F37" s="146"/>
      <c r="G37" s="125"/>
      <c r="H37" s="130"/>
      <c r="I37" s="125"/>
      <c r="J37" s="125"/>
      <c r="K37" s="125"/>
      <c r="L37" s="125"/>
      <c r="M37" s="125"/>
      <c r="N37" s="125"/>
      <c r="O37" s="125"/>
      <c r="P37" s="125"/>
      <c r="Q37" s="125"/>
    </row>
    <row r="38" spans="1:17" ht="27.5" x14ac:dyDescent="0.9">
      <c r="A38" s="130"/>
      <c r="B38" s="130"/>
      <c r="C38" s="130"/>
      <c r="D38" s="130"/>
      <c r="E38" s="130"/>
      <c r="F38" s="130"/>
      <c r="G38" s="125"/>
      <c r="H38" s="130"/>
      <c r="I38" s="125"/>
      <c r="J38" s="125"/>
      <c r="K38" s="125"/>
      <c r="L38" s="125"/>
      <c r="M38" s="125"/>
      <c r="N38" s="125"/>
      <c r="O38" s="125"/>
      <c r="P38" s="125"/>
      <c r="Q38" s="125"/>
    </row>
    <row r="39" spans="1:17" ht="38" x14ac:dyDescent="0.9">
      <c r="A39" s="124" t="s">
        <v>61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25"/>
      <c r="M39" s="125"/>
      <c r="N39" s="125"/>
      <c r="O39" s="125"/>
      <c r="P39" s="125"/>
      <c r="Q39" s="125"/>
    </row>
    <row r="40" spans="1:17" ht="30.5" x14ac:dyDescent="0.9">
      <c r="A40" s="169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25"/>
      <c r="M40" s="125"/>
      <c r="N40" s="125"/>
      <c r="O40" s="125"/>
      <c r="P40" s="125"/>
      <c r="Q40" s="125"/>
    </row>
    <row r="41" spans="1:17" ht="35" x14ac:dyDescent="0.9">
      <c r="A41" s="170" t="s">
        <v>57</v>
      </c>
      <c r="B41" s="128"/>
      <c r="C41" s="128"/>
      <c r="D41" s="128"/>
      <c r="E41" s="128"/>
      <c r="F41" s="128"/>
      <c r="G41" s="128"/>
      <c r="H41" s="141"/>
      <c r="I41" s="141"/>
      <c r="J41" s="141"/>
      <c r="K41" s="141"/>
      <c r="L41" s="125"/>
      <c r="M41" s="125"/>
      <c r="N41" s="125"/>
      <c r="O41" s="125"/>
      <c r="P41" s="125"/>
      <c r="Q41" s="125"/>
    </row>
    <row r="42" spans="1:17" ht="28" thickBot="1" x14ac:dyDescent="0.95">
      <c r="A42" s="130"/>
      <c r="B42" s="128"/>
      <c r="C42" s="128"/>
      <c r="D42" s="128"/>
      <c r="E42" s="128"/>
      <c r="F42" s="128"/>
      <c r="G42" s="128"/>
      <c r="H42" s="141"/>
      <c r="I42" s="141"/>
      <c r="J42" s="141"/>
      <c r="K42" s="141"/>
      <c r="L42" s="125"/>
      <c r="M42" s="125"/>
      <c r="N42" s="125"/>
      <c r="O42" s="125"/>
      <c r="P42" s="125"/>
      <c r="Q42" s="125"/>
    </row>
    <row r="43" spans="1:17" ht="28" thickBot="1" x14ac:dyDescent="0.95">
      <c r="A43" s="804" t="s">
        <v>58</v>
      </c>
      <c r="B43" s="805"/>
      <c r="C43" s="805"/>
      <c r="D43" s="805"/>
      <c r="E43" s="805"/>
      <c r="F43" s="805"/>
      <c r="G43" s="805"/>
      <c r="H43" s="806"/>
      <c r="I43" s="141"/>
      <c r="J43" s="141"/>
      <c r="K43" s="141"/>
      <c r="L43" s="125"/>
      <c r="M43" s="125"/>
      <c r="N43" s="125"/>
      <c r="O43" s="125"/>
      <c r="P43" s="125"/>
      <c r="Q43" s="125"/>
    </row>
    <row r="44" spans="1:17" ht="27.5" x14ac:dyDescent="0.9">
      <c r="A44" s="171"/>
      <c r="B44" s="172"/>
      <c r="C44" s="172"/>
      <c r="D44" s="172"/>
      <c r="E44" s="172"/>
      <c r="F44" s="172"/>
      <c r="G44" s="172"/>
      <c r="H44" s="173"/>
      <c r="I44" s="141"/>
      <c r="J44" s="141"/>
      <c r="K44" s="141"/>
      <c r="L44" s="125"/>
      <c r="M44" s="125"/>
      <c r="N44" s="125"/>
      <c r="O44" s="125"/>
      <c r="P44" s="125"/>
      <c r="Q44" s="125"/>
    </row>
    <row r="45" spans="1:17" ht="27.5" x14ac:dyDescent="0.9">
      <c r="A45" s="174"/>
      <c r="B45" s="128"/>
      <c r="C45" s="128"/>
      <c r="D45" s="128"/>
      <c r="E45" s="128"/>
      <c r="F45" s="128"/>
      <c r="G45" s="128"/>
      <c r="H45" s="175"/>
      <c r="I45" s="141"/>
      <c r="J45" s="141"/>
      <c r="K45" s="141"/>
      <c r="L45" s="125"/>
      <c r="M45" s="125"/>
      <c r="N45" s="125"/>
      <c r="O45" s="125"/>
      <c r="P45" s="125"/>
      <c r="Q45" s="125"/>
    </row>
    <row r="46" spans="1:17" ht="27.5" x14ac:dyDescent="0.9">
      <c r="A46" s="174"/>
      <c r="B46" s="128"/>
      <c r="C46" s="128"/>
      <c r="D46" s="128"/>
      <c r="E46" s="128"/>
      <c r="F46" s="128"/>
      <c r="G46" s="128"/>
      <c r="H46" s="175"/>
      <c r="I46" s="141"/>
      <c r="J46" s="141"/>
      <c r="K46" s="141"/>
      <c r="L46" s="125"/>
      <c r="M46" s="125"/>
      <c r="N46" s="125"/>
      <c r="O46" s="125"/>
      <c r="P46" s="125"/>
      <c r="Q46" s="125"/>
    </row>
    <row r="47" spans="1:17" ht="27.5" x14ac:dyDescent="0.9">
      <c r="A47" s="174"/>
      <c r="B47" s="128"/>
      <c r="C47" s="128"/>
      <c r="D47" s="128"/>
      <c r="E47" s="128"/>
      <c r="F47" s="128"/>
      <c r="G47" s="128"/>
      <c r="H47" s="175"/>
      <c r="I47" s="141"/>
      <c r="J47" s="141"/>
      <c r="K47" s="141"/>
      <c r="L47" s="125"/>
      <c r="M47" s="125"/>
      <c r="N47" s="125"/>
      <c r="O47" s="125"/>
      <c r="P47" s="125"/>
      <c r="Q47" s="125"/>
    </row>
    <row r="48" spans="1:17" ht="28" thickBot="1" x14ac:dyDescent="0.95">
      <c r="A48" s="176"/>
      <c r="B48" s="177"/>
      <c r="C48" s="177"/>
      <c r="D48" s="177"/>
      <c r="E48" s="177"/>
      <c r="F48" s="177"/>
      <c r="G48" s="177"/>
      <c r="H48" s="178"/>
      <c r="I48" s="141"/>
      <c r="J48" s="141"/>
      <c r="K48" s="141"/>
      <c r="L48" s="125"/>
      <c r="M48" s="125"/>
      <c r="N48" s="125"/>
      <c r="O48" s="125"/>
      <c r="P48" s="125"/>
      <c r="Q48" s="125"/>
    </row>
    <row r="49" spans="1:17" ht="30.5" x14ac:dyDescent="0.9">
      <c r="A49" s="169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25"/>
      <c r="M49" s="125"/>
      <c r="N49" s="125"/>
      <c r="O49" s="125"/>
      <c r="P49" s="125"/>
      <c r="Q49" s="125"/>
    </row>
    <row r="50" spans="1:17" ht="35" x14ac:dyDescent="0.9">
      <c r="A50" s="170" t="s">
        <v>46</v>
      </c>
      <c r="B50" s="128"/>
      <c r="C50" s="125"/>
      <c r="D50" s="130"/>
      <c r="E50" s="128"/>
      <c r="F50" s="128"/>
      <c r="G50" s="128"/>
      <c r="H50" s="128"/>
      <c r="I50" s="141"/>
      <c r="J50" s="141"/>
      <c r="K50" s="141"/>
      <c r="L50" s="125"/>
      <c r="M50" s="125"/>
      <c r="N50" s="125"/>
      <c r="O50" s="125"/>
      <c r="P50" s="125"/>
      <c r="Q50" s="125"/>
    </row>
    <row r="51" spans="1:17" ht="28" thickBot="1" x14ac:dyDescent="0.95">
      <c r="A51" s="179"/>
      <c r="B51" s="128"/>
      <c r="C51" s="128"/>
      <c r="D51" s="128"/>
      <c r="E51" s="128"/>
      <c r="F51" s="128"/>
      <c r="G51" s="128"/>
      <c r="H51" s="128"/>
      <c r="I51" s="141"/>
      <c r="J51" s="141"/>
      <c r="K51" s="141"/>
      <c r="L51" s="125"/>
      <c r="M51" s="125"/>
      <c r="N51" s="125"/>
      <c r="O51" s="125"/>
      <c r="P51" s="125"/>
      <c r="Q51" s="125"/>
    </row>
    <row r="52" spans="1:17" ht="55" x14ac:dyDescent="0.9">
      <c r="A52" s="128"/>
      <c r="B52" s="128"/>
      <c r="C52" s="180" t="s">
        <v>21</v>
      </c>
      <c r="D52" s="181" t="s">
        <v>22</v>
      </c>
      <c r="E52" s="182" t="s">
        <v>23</v>
      </c>
      <c r="F52" s="183" t="s">
        <v>24</v>
      </c>
      <c r="G52" s="184"/>
      <c r="H52" s="128"/>
      <c r="I52" s="141"/>
      <c r="J52" s="141"/>
      <c r="K52" s="141"/>
      <c r="L52" s="125"/>
      <c r="M52" s="125"/>
      <c r="N52" s="125"/>
      <c r="O52" s="125"/>
      <c r="P52" s="125"/>
      <c r="Q52" s="125"/>
    </row>
    <row r="53" spans="1:17" ht="55.5" thickBot="1" x14ac:dyDescent="0.95">
      <c r="A53" s="128"/>
      <c r="B53" s="128"/>
      <c r="C53" s="185" t="s">
        <v>4</v>
      </c>
      <c r="D53" s="186" t="s">
        <v>3</v>
      </c>
      <c r="E53" s="187" t="s">
        <v>5</v>
      </c>
      <c r="F53" s="188" t="s">
        <v>6</v>
      </c>
      <c r="G53" s="184"/>
      <c r="H53" s="128"/>
      <c r="I53" s="141"/>
      <c r="J53" s="141"/>
      <c r="K53" s="141"/>
      <c r="L53" s="125"/>
      <c r="M53" s="125"/>
      <c r="N53" s="125"/>
      <c r="O53" s="125"/>
      <c r="P53" s="125"/>
      <c r="Q53" s="125"/>
    </row>
    <row r="54" spans="1:17" ht="28" thickBot="1" x14ac:dyDescent="0.95">
      <c r="A54" s="128"/>
      <c r="B54" s="128"/>
      <c r="C54" s="128"/>
      <c r="D54" s="128"/>
      <c r="E54" s="128"/>
      <c r="F54" s="128"/>
      <c r="G54" s="128"/>
      <c r="H54" s="128"/>
      <c r="I54" s="141"/>
      <c r="J54" s="141"/>
      <c r="K54" s="141"/>
      <c r="L54" s="125"/>
      <c r="M54" s="125"/>
      <c r="N54" s="125"/>
      <c r="O54" s="125"/>
      <c r="P54" s="125"/>
      <c r="Q54" s="125"/>
    </row>
    <row r="55" spans="1:17" ht="55" x14ac:dyDescent="0.9">
      <c r="A55" s="189" t="s">
        <v>7</v>
      </c>
      <c r="B55" s="190" t="s">
        <v>56</v>
      </c>
      <c r="C55" s="191" t="s">
        <v>8</v>
      </c>
      <c r="D55" s="192" t="s">
        <v>2</v>
      </c>
      <c r="E55" s="193" t="s">
        <v>9</v>
      </c>
      <c r="F55" s="194" t="s">
        <v>10</v>
      </c>
      <c r="G55" s="194" t="s">
        <v>51</v>
      </c>
      <c r="H55" s="195" t="s">
        <v>11</v>
      </c>
      <c r="I55" s="141"/>
      <c r="J55" s="141"/>
      <c r="K55" s="141"/>
      <c r="L55" s="125"/>
      <c r="M55" s="125"/>
      <c r="N55" s="125"/>
      <c r="O55" s="125"/>
      <c r="P55" s="125"/>
      <c r="Q55" s="125"/>
    </row>
    <row r="56" spans="1:17" ht="55" x14ac:dyDescent="0.9">
      <c r="A56" s="196"/>
      <c r="B56" s="197">
        <f>SUM(B57:B58)</f>
        <v>7</v>
      </c>
      <c r="C56" s="198" t="s">
        <v>12</v>
      </c>
      <c r="D56" s="199" t="s">
        <v>13</v>
      </c>
      <c r="E56" s="200" t="s">
        <v>14</v>
      </c>
      <c r="F56" s="201" t="s">
        <v>15</v>
      </c>
      <c r="G56" s="201" t="s">
        <v>53</v>
      </c>
      <c r="H56" s="202"/>
      <c r="I56" s="141"/>
      <c r="J56" s="141"/>
      <c r="K56" s="141"/>
      <c r="L56" s="125"/>
      <c r="M56" s="125"/>
      <c r="N56" s="125"/>
      <c r="O56" s="125"/>
      <c r="P56" s="125"/>
      <c r="Q56" s="125"/>
    </row>
    <row r="57" spans="1:17" ht="82.5" x14ac:dyDescent="0.9">
      <c r="A57" s="203" t="s">
        <v>142</v>
      </c>
      <c r="B57" s="204">
        <v>4</v>
      </c>
      <c r="C57" s="205">
        <v>3</v>
      </c>
      <c r="D57" s="205"/>
      <c r="E57" s="205"/>
      <c r="F57" s="205"/>
      <c r="G57" s="205"/>
      <c r="H57" s="206">
        <f>IF(COUNTBLANK(C57:G57)=4,SUM(C57:F57)*B57,"veuillez entrer une valeur")</f>
        <v>12</v>
      </c>
      <c r="I57" s="141"/>
      <c r="J57" s="125"/>
      <c r="K57" s="141"/>
      <c r="L57" s="125"/>
      <c r="M57" s="125"/>
      <c r="N57" s="125"/>
      <c r="O57" s="125"/>
      <c r="P57" s="125"/>
      <c r="Q57" s="125"/>
    </row>
    <row r="58" spans="1:17" ht="55.5" thickBot="1" x14ac:dyDescent="0.95">
      <c r="A58" s="207" t="s">
        <v>16</v>
      </c>
      <c r="B58" s="208">
        <v>3</v>
      </c>
      <c r="C58" s="209"/>
      <c r="D58" s="209">
        <v>2</v>
      </c>
      <c r="E58" s="209"/>
      <c r="F58" s="209"/>
      <c r="G58" s="209"/>
      <c r="H58" s="210">
        <f>IF(COUNTBLANK(C58:G58)=4,SUM(C58:F58)*B58,"veuillez entrer une valeur")</f>
        <v>6</v>
      </c>
      <c r="I58" s="141"/>
      <c r="J58" s="141"/>
      <c r="K58" s="141"/>
      <c r="L58" s="125"/>
      <c r="M58" s="125"/>
      <c r="N58" s="125"/>
      <c r="O58" s="125"/>
      <c r="P58" s="125"/>
      <c r="Q58" s="125"/>
    </row>
    <row r="59" spans="1:17" ht="28" thickBot="1" x14ac:dyDescent="0.95">
      <c r="A59" s="211" t="s">
        <v>50</v>
      </c>
      <c r="B59" s="212">
        <f>3*B56-IF(G57="x",3*B57,0)-IF(G58="x",3*B58,0)</f>
        <v>21</v>
      </c>
      <c r="C59" s="213"/>
      <c r="D59" s="213"/>
      <c r="E59" s="214"/>
      <c r="F59" s="215" t="s">
        <v>25</v>
      </c>
      <c r="G59" s="215"/>
      <c r="H59" s="216">
        <f>SUM(H57:H58)</f>
        <v>18</v>
      </c>
      <c r="I59" s="141"/>
      <c r="J59" s="141"/>
      <c r="K59" s="141"/>
      <c r="L59" s="125"/>
      <c r="M59" s="125"/>
      <c r="N59" s="125"/>
      <c r="O59" s="125"/>
      <c r="P59" s="125"/>
      <c r="Q59" s="125"/>
    </row>
    <row r="60" spans="1:17" ht="22" thickBot="1" x14ac:dyDescent="0.95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25"/>
      <c r="M60" s="125"/>
      <c r="N60" s="125"/>
      <c r="O60" s="125"/>
      <c r="P60" s="125"/>
      <c r="Q60" s="125"/>
    </row>
    <row r="61" spans="1:17" ht="82.5" x14ac:dyDescent="0.9">
      <c r="A61" s="189" t="s">
        <v>17</v>
      </c>
      <c r="B61" s="217" t="s">
        <v>56</v>
      </c>
      <c r="C61" s="218" t="s">
        <v>8</v>
      </c>
      <c r="D61" s="219" t="s">
        <v>2</v>
      </c>
      <c r="E61" s="220" t="s">
        <v>9</v>
      </c>
      <c r="F61" s="221" t="s">
        <v>10</v>
      </c>
      <c r="G61" s="194" t="s">
        <v>51</v>
      </c>
      <c r="H61" s="195" t="s">
        <v>11</v>
      </c>
      <c r="I61" s="141"/>
      <c r="J61" s="141"/>
      <c r="K61" s="141"/>
      <c r="L61" s="125"/>
      <c r="M61" s="125"/>
      <c r="N61" s="125"/>
      <c r="O61" s="125"/>
      <c r="P61" s="125"/>
      <c r="Q61" s="125"/>
    </row>
    <row r="62" spans="1:17" ht="55" x14ac:dyDescent="0.9">
      <c r="A62" s="196"/>
      <c r="B62" s="222">
        <f>SUM(B63:B65)</f>
        <v>6</v>
      </c>
      <c r="C62" s="223" t="s">
        <v>12</v>
      </c>
      <c r="D62" s="224" t="s">
        <v>13</v>
      </c>
      <c r="E62" s="225" t="s">
        <v>14</v>
      </c>
      <c r="F62" s="226" t="s">
        <v>15</v>
      </c>
      <c r="G62" s="227" t="s">
        <v>54</v>
      </c>
      <c r="H62" s="228"/>
      <c r="I62" s="141"/>
      <c r="J62" s="141"/>
      <c r="K62" s="141"/>
      <c r="L62" s="125"/>
      <c r="M62" s="125"/>
      <c r="N62" s="125"/>
      <c r="O62" s="125"/>
      <c r="P62" s="125"/>
      <c r="Q62" s="125"/>
    </row>
    <row r="63" spans="1:17" ht="55" x14ac:dyDescent="0.9">
      <c r="A63" s="203" t="s">
        <v>18</v>
      </c>
      <c r="B63" s="204">
        <v>3</v>
      </c>
      <c r="C63" s="229"/>
      <c r="D63" s="229">
        <v>2</v>
      </c>
      <c r="E63" s="229"/>
      <c r="F63" s="229"/>
      <c r="G63" s="230"/>
      <c r="H63" s="206">
        <f>IF(COUNTBLANK(C63:G63)=4,SUM(C63:F63)*B63,"veuillez entrer une valeur")</f>
        <v>6</v>
      </c>
      <c r="I63" s="141"/>
      <c r="J63" s="141"/>
      <c r="K63" s="141"/>
      <c r="L63" s="125"/>
      <c r="M63" s="125"/>
      <c r="N63" s="125"/>
      <c r="O63" s="125"/>
      <c r="P63" s="125"/>
      <c r="Q63" s="125"/>
    </row>
    <row r="64" spans="1:17" ht="27.5" x14ac:dyDescent="0.9">
      <c r="A64" s="203" t="s">
        <v>42</v>
      </c>
      <c r="B64" s="204">
        <v>2</v>
      </c>
      <c r="C64" s="229"/>
      <c r="D64" s="229">
        <v>2</v>
      </c>
      <c r="E64" s="229"/>
      <c r="F64" s="229"/>
      <c r="G64" s="205"/>
      <c r="H64" s="206">
        <f>IF(COUNTBLANK(C64:G64)=4,SUM(C64:F64)*B64,"veuillez entrer une valeur")</f>
        <v>4</v>
      </c>
      <c r="I64" s="141"/>
      <c r="J64" s="141"/>
      <c r="K64" s="141"/>
      <c r="L64" s="125"/>
      <c r="M64" s="125"/>
      <c r="N64" s="125"/>
      <c r="O64" s="125"/>
      <c r="P64" s="125"/>
      <c r="Q64" s="125"/>
    </row>
    <row r="65" spans="1:17" ht="55.5" thickBot="1" x14ac:dyDescent="0.95">
      <c r="A65" s="203" t="s">
        <v>19</v>
      </c>
      <c r="B65" s="204">
        <v>1</v>
      </c>
      <c r="C65" s="231"/>
      <c r="D65" s="231">
        <v>2</v>
      </c>
      <c r="E65" s="231"/>
      <c r="F65" s="231"/>
      <c r="G65" s="232"/>
      <c r="H65" s="210">
        <f>IF(COUNTBLANK(C65:G65)=4,SUM(C65:F65)*B65,"veuillez entrer une valeur")</f>
        <v>2</v>
      </c>
      <c r="I65" s="141"/>
      <c r="J65" s="141"/>
      <c r="K65" s="141"/>
      <c r="L65" s="125"/>
      <c r="M65" s="125"/>
      <c r="N65" s="125"/>
      <c r="O65" s="125"/>
      <c r="P65" s="125"/>
      <c r="Q65" s="125"/>
    </row>
    <row r="66" spans="1:17" ht="28" thickBot="1" x14ac:dyDescent="0.95">
      <c r="A66" s="211" t="s">
        <v>50</v>
      </c>
      <c r="B66" s="212">
        <f>3*B62-IF(G63="x",3*B63,0)-IF(G64="x",3*B64,0)-IF(G65="x",3*B65,0)</f>
        <v>18</v>
      </c>
      <c r="C66" s="213"/>
      <c r="D66" s="213"/>
      <c r="E66" s="233"/>
      <c r="F66" s="234" t="s">
        <v>25</v>
      </c>
      <c r="G66" s="215"/>
      <c r="H66" s="216">
        <f>SUM(H63:H65)</f>
        <v>12</v>
      </c>
      <c r="I66" s="141"/>
      <c r="J66" s="141"/>
      <c r="K66" s="141"/>
      <c r="L66" s="125"/>
      <c r="M66" s="125"/>
      <c r="N66" s="125"/>
      <c r="O66" s="125"/>
      <c r="P66" s="125"/>
      <c r="Q66" s="125"/>
    </row>
    <row r="67" spans="1:17" ht="28" thickBot="1" x14ac:dyDescent="0.95">
      <c r="A67" s="128"/>
      <c r="B67" s="128"/>
      <c r="C67" s="128"/>
      <c r="D67" s="128"/>
      <c r="E67" s="128"/>
      <c r="F67" s="128"/>
      <c r="G67" s="128"/>
      <c r="H67" s="128"/>
      <c r="I67" s="141"/>
      <c r="J67" s="141"/>
      <c r="K67" s="141"/>
      <c r="L67" s="125"/>
      <c r="M67" s="125"/>
      <c r="N67" s="125"/>
      <c r="O67" s="125"/>
      <c r="P67" s="125"/>
      <c r="Q67" s="125"/>
    </row>
    <row r="68" spans="1:17" ht="55" x14ac:dyDescent="0.9">
      <c r="A68" s="189" t="s">
        <v>20</v>
      </c>
      <c r="B68" s="217" t="s">
        <v>56</v>
      </c>
      <c r="C68" s="218" t="s">
        <v>8</v>
      </c>
      <c r="D68" s="219" t="s">
        <v>2</v>
      </c>
      <c r="E68" s="220" t="s">
        <v>9</v>
      </c>
      <c r="F68" s="235" t="s">
        <v>10</v>
      </c>
      <c r="G68" s="194" t="s">
        <v>51</v>
      </c>
      <c r="H68" s="195" t="s">
        <v>11</v>
      </c>
      <c r="I68" s="141"/>
      <c r="J68" s="141"/>
      <c r="K68" s="141"/>
      <c r="L68" s="125"/>
      <c r="M68" s="125"/>
      <c r="N68" s="125"/>
      <c r="O68" s="125"/>
      <c r="P68" s="125"/>
      <c r="Q68" s="125"/>
    </row>
    <row r="69" spans="1:17" ht="55" x14ac:dyDescent="0.9">
      <c r="A69" s="196"/>
      <c r="B69" s="222">
        <f>SUM(B70:B72)</f>
        <v>4</v>
      </c>
      <c r="C69" s="223" t="s">
        <v>12</v>
      </c>
      <c r="D69" s="224" t="s">
        <v>13</v>
      </c>
      <c r="E69" s="225" t="s">
        <v>14</v>
      </c>
      <c r="F69" s="236" t="s">
        <v>15</v>
      </c>
      <c r="G69" s="227" t="s">
        <v>55</v>
      </c>
      <c r="H69" s="228"/>
      <c r="I69" s="141"/>
      <c r="J69" s="141"/>
      <c r="K69" s="141"/>
      <c r="L69" s="125"/>
      <c r="M69" s="125"/>
      <c r="N69" s="125"/>
      <c r="O69" s="125"/>
      <c r="P69" s="125"/>
      <c r="Q69" s="125"/>
    </row>
    <row r="70" spans="1:17" ht="137.5" x14ac:dyDescent="0.9">
      <c r="A70" s="203" t="s">
        <v>143</v>
      </c>
      <c r="B70" s="204">
        <v>2</v>
      </c>
      <c r="C70" s="229"/>
      <c r="D70" s="229">
        <v>2</v>
      </c>
      <c r="E70" s="229"/>
      <c r="F70" s="229"/>
      <c r="G70" s="230"/>
      <c r="H70" s="206">
        <f>IF(COUNTBLANK(C70:G70)=4,SUM(C70:F70)*B70,"veuillez entrer une valeur")</f>
        <v>4</v>
      </c>
      <c r="I70" s="141"/>
      <c r="J70" s="141"/>
      <c r="K70" s="141"/>
      <c r="L70" s="125"/>
      <c r="M70" s="125"/>
      <c r="N70" s="125"/>
      <c r="O70" s="125"/>
      <c r="P70" s="125"/>
      <c r="Q70" s="125"/>
    </row>
    <row r="71" spans="1:17" ht="165" x14ac:dyDescent="0.9">
      <c r="A71" s="203" t="s">
        <v>144</v>
      </c>
      <c r="B71" s="204">
        <v>1</v>
      </c>
      <c r="C71" s="229"/>
      <c r="D71" s="229">
        <v>2</v>
      </c>
      <c r="E71" s="229"/>
      <c r="F71" s="229"/>
      <c r="G71" s="205"/>
      <c r="H71" s="206">
        <f>IF(COUNTBLANK(C71:G71)=4,SUM(C71:F71)*B71,"veuillez entrer une valeur")</f>
        <v>2</v>
      </c>
      <c r="I71" s="141"/>
      <c r="J71" s="141"/>
      <c r="K71" s="141"/>
      <c r="L71" s="125"/>
      <c r="M71" s="125"/>
      <c r="N71" s="125"/>
      <c r="O71" s="125"/>
      <c r="P71" s="125"/>
      <c r="Q71" s="125"/>
    </row>
    <row r="72" spans="1:17" ht="248" thickBot="1" x14ac:dyDescent="0.95">
      <c r="A72" s="203" t="s">
        <v>145</v>
      </c>
      <c r="B72" s="204">
        <v>1</v>
      </c>
      <c r="C72" s="231"/>
      <c r="D72" s="231">
        <v>2</v>
      </c>
      <c r="E72" s="231"/>
      <c r="F72" s="231"/>
      <c r="G72" s="232"/>
      <c r="H72" s="210">
        <f>IF(COUNTBLANK(C72:G72)=4,SUM(C72:F72)*B72,"veuillez entrer une valeur")</f>
        <v>2</v>
      </c>
      <c r="I72" s="141"/>
      <c r="J72" s="141"/>
      <c r="K72" s="141"/>
      <c r="L72" s="125"/>
      <c r="M72" s="125"/>
      <c r="N72" s="125"/>
      <c r="O72" s="125"/>
      <c r="P72" s="125"/>
      <c r="Q72" s="125"/>
    </row>
    <row r="73" spans="1:17" ht="28" thickBot="1" x14ac:dyDescent="0.95">
      <c r="A73" s="211" t="s">
        <v>50</v>
      </c>
      <c r="B73" s="212">
        <f>3*B69-IF(G70="x",3*B70,0)-IF(G71="x",3*B71,0)-IF(G72="x",3*B72,0)</f>
        <v>12</v>
      </c>
      <c r="C73" s="213"/>
      <c r="D73" s="213"/>
      <c r="E73" s="233"/>
      <c r="F73" s="234" t="s">
        <v>25</v>
      </c>
      <c r="G73" s="215"/>
      <c r="H73" s="216">
        <f>SUM(H70:H72)</f>
        <v>8</v>
      </c>
      <c r="I73" s="141"/>
      <c r="J73" s="141"/>
      <c r="K73" s="141"/>
      <c r="L73" s="125"/>
      <c r="M73" s="125"/>
      <c r="N73" s="125"/>
      <c r="O73" s="125"/>
      <c r="P73" s="125"/>
      <c r="Q73" s="125"/>
    </row>
    <row r="74" spans="1:17" ht="28" thickBot="1" x14ac:dyDescent="0.95">
      <c r="A74" s="128"/>
      <c r="B74" s="128"/>
      <c r="C74" s="128"/>
      <c r="D74" s="128"/>
      <c r="E74" s="128"/>
      <c r="F74" s="128"/>
      <c r="G74" s="128"/>
      <c r="H74" s="128"/>
      <c r="I74" s="141"/>
      <c r="J74" s="141"/>
      <c r="K74" s="141"/>
      <c r="L74" s="125"/>
      <c r="M74" s="125"/>
      <c r="N74" s="125"/>
      <c r="O74" s="125"/>
      <c r="P74" s="125"/>
      <c r="Q74" s="125"/>
    </row>
    <row r="75" spans="1:17" ht="55" x14ac:dyDescent="0.9">
      <c r="A75" s="237" t="s">
        <v>52</v>
      </c>
      <c r="B75" s="238">
        <f>SUM(B59+B66+B73)</f>
        <v>51</v>
      </c>
      <c r="C75" s="239">
        <f>SUM(H73+H66+H59)</f>
        <v>38</v>
      </c>
      <c r="D75" s="128"/>
      <c r="E75" s="128"/>
      <c r="F75" s="128"/>
      <c r="G75" s="128"/>
      <c r="H75" s="128"/>
      <c r="I75" s="141"/>
      <c r="J75" s="141"/>
      <c r="K75" s="141"/>
      <c r="L75" s="125"/>
      <c r="M75" s="125"/>
      <c r="N75" s="125"/>
      <c r="O75" s="125"/>
      <c r="P75" s="125"/>
      <c r="Q75" s="125"/>
    </row>
    <row r="76" spans="1:17" ht="28" thickBot="1" x14ac:dyDescent="0.95">
      <c r="A76" s="807" t="s">
        <v>60</v>
      </c>
      <c r="B76" s="808"/>
      <c r="C76" s="240">
        <f>(C75/B75)*20</f>
        <v>14.901960784313726</v>
      </c>
      <c r="D76" s="128"/>
      <c r="E76" s="128"/>
      <c r="F76" s="128"/>
      <c r="G76" s="128"/>
      <c r="H76" s="128"/>
      <c r="I76" s="141"/>
      <c r="J76" s="141"/>
      <c r="K76" s="141"/>
      <c r="L76" s="125"/>
      <c r="M76" s="125"/>
      <c r="N76" s="125"/>
      <c r="O76" s="125"/>
      <c r="P76" s="125"/>
      <c r="Q76" s="125"/>
    </row>
    <row r="77" spans="1:17" ht="27.5" x14ac:dyDescent="0.9">
      <c r="A77" s="130"/>
      <c r="B77" s="184"/>
      <c r="C77" s="128"/>
      <c r="D77" s="128"/>
      <c r="E77" s="128"/>
      <c r="F77" s="128"/>
      <c r="G77" s="128"/>
      <c r="H77" s="128"/>
      <c r="I77" s="141"/>
      <c r="J77" s="141"/>
      <c r="K77" s="141"/>
      <c r="L77" s="125"/>
      <c r="M77" s="125"/>
      <c r="N77" s="125"/>
      <c r="O77" s="125"/>
      <c r="P77" s="125"/>
      <c r="Q77" s="125"/>
    </row>
    <row r="78" spans="1:17" x14ac:dyDescent="0.9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</row>
    <row r="79" spans="1:17" ht="38" x14ac:dyDescent="0.9">
      <c r="A79" s="124" t="s">
        <v>63</v>
      </c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25"/>
      <c r="M79" s="125"/>
      <c r="N79" s="125"/>
      <c r="O79" s="125"/>
      <c r="P79" s="125"/>
      <c r="Q79" s="125"/>
    </row>
    <row r="80" spans="1:17" ht="22" thickBot="1" x14ac:dyDescent="0.95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25"/>
      <c r="M80" s="125"/>
      <c r="N80" s="125"/>
      <c r="O80" s="125"/>
      <c r="P80" s="125"/>
      <c r="Q80" s="125"/>
    </row>
    <row r="81" spans="1:17" ht="28" thickBot="1" x14ac:dyDescent="0.95">
      <c r="A81" s="241"/>
      <c r="B81" s="795" t="s">
        <v>65</v>
      </c>
      <c r="C81" s="796"/>
      <c r="D81" s="797"/>
      <c r="E81" s="795" t="s">
        <v>67</v>
      </c>
      <c r="F81" s="796"/>
      <c r="G81" s="797"/>
      <c r="H81" s="795" t="s">
        <v>68</v>
      </c>
      <c r="I81" s="796"/>
      <c r="J81" s="797"/>
      <c r="K81" s="795" t="s">
        <v>69</v>
      </c>
      <c r="L81" s="796"/>
      <c r="M81" s="797"/>
      <c r="N81" s="795" t="s">
        <v>70</v>
      </c>
      <c r="O81" s="796"/>
      <c r="P81" s="797"/>
      <c r="Q81" s="125"/>
    </row>
    <row r="82" spans="1:17" ht="27.5" x14ac:dyDescent="0.9">
      <c r="A82" s="242" t="s">
        <v>64</v>
      </c>
      <c r="B82" s="901"/>
      <c r="C82" s="799"/>
      <c r="D82" s="800"/>
      <c r="E82" s="801">
        <f>DATE(YEAR(B83)+1,MONTH(B83),DAY(B83))</f>
        <v>44772</v>
      </c>
      <c r="F82" s="802"/>
      <c r="G82" s="803"/>
      <c r="H82" s="801">
        <f>DATE(YEAR(B83)+2,MONTH(B83),DAY(B83))</f>
        <v>45137</v>
      </c>
      <c r="I82" s="802"/>
      <c r="J82" s="803"/>
      <c r="K82" s="801">
        <f>DATE(YEAR(B83)+3,MONTH(B83),DAY(B83))</f>
        <v>45503</v>
      </c>
      <c r="L82" s="802"/>
      <c r="M82" s="803"/>
      <c r="N82" s="801">
        <f>DATE(YEAR(B83)+4,MONTH(B83),DAY(B83))</f>
        <v>45868</v>
      </c>
      <c r="O82" s="802"/>
      <c r="P82" s="803"/>
      <c r="Q82" s="125"/>
    </row>
    <row r="83" spans="1:17" ht="27.5" x14ac:dyDescent="0.9">
      <c r="A83" s="243" t="s">
        <v>26</v>
      </c>
      <c r="B83" s="788">
        <v>44407</v>
      </c>
      <c r="C83" s="786"/>
      <c r="D83" s="787"/>
      <c r="E83" s="788">
        <v>44767</v>
      </c>
      <c r="F83" s="786"/>
      <c r="G83" s="787"/>
      <c r="H83" s="788">
        <v>45149</v>
      </c>
      <c r="I83" s="786"/>
      <c r="J83" s="787"/>
      <c r="K83" s="785"/>
      <c r="L83" s="786"/>
      <c r="M83" s="787"/>
      <c r="N83" s="785"/>
      <c r="O83" s="786"/>
      <c r="P83" s="787"/>
      <c r="Q83" s="125"/>
    </row>
    <row r="84" spans="1:17" ht="27.5" x14ac:dyDescent="0.9">
      <c r="A84" s="244" t="s">
        <v>27</v>
      </c>
      <c r="B84" s="789">
        <v>16.079999999999998</v>
      </c>
      <c r="C84" s="790"/>
      <c r="D84" s="791"/>
      <c r="E84" s="792">
        <v>13.33</v>
      </c>
      <c r="F84" s="793"/>
      <c r="G84" s="794"/>
      <c r="H84" s="785">
        <f>C76</f>
        <v>14.901960784313726</v>
      </c>
      <c r="I84" s="786"/>
      <c r="J84" s="787"/>
      <c r="K84" s="785"/>
      <c r="L84" s="786"/>
      <c r="M84" s="787"/>
      <c r="N84" s="785"/>
      <c r="O84" s="786"/>
      <c r="P84" s="787"/>
      <c r="Q84" s="125"/>
    </row>
    <row r="85" spans="1:17" ht="55" x14ac:dyDescent="0.9">
      <c r="A85" s="243" t="s">
        <v>43</v>
      </c>
      <c r="B85" s="785"/>
      <c r="C85" s="786"/>
      <c r="D85" s="787"/>
      <c r="E85" s="861" t="s">
        <v>375</v>
      </c>
      <c r="F85" s="862"/>
      <c r="G85" s="863"/>
      <c r="H85" s="861"/>
      <c r="I85" s="862"/>
      <c r="J85" s="863"/>
      <c r="K85" s="785"/>
      <c r="L85" s="786"/>
      <c r="M85" s="787"/>
      <c r="N85" s="785"/>
      <c r="O85" s="786"/>
      <c r="P85" s="787"/>
      <c r="Q85" s="125"/>
    </row>
    <row r="86" spans="1:17" ht="35" x14ac:dyDescent="0.9">
      <c r="A86" s="245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25"/>
      <c r="M86" s="125"/>
      <c r="N86" s="125"/>
      <c r="O86" s="125"/>
      <c r="P86" s="125"/>
      <c r="Q86" s="125"/>
    </row>
  </sheetData>
  <mergeCells count="57">
    <mergeCell ref="D12:E12"/>
    <mergeCell ref="G12:H12"/>
    <mergeCell ref="E8:H9"/>
    <mergeCell ref="B3:H3"/>
    <mergeCell ref="B5:D5"/>
    <mergeCell ref="F5:H5"/>
    <mergeCell ref="A8:B8"/>
    <mergeCell ref="A9:B9"/>
    <mergeCell ref="B13:H13"/>
    <mergeCell ref="B14:H14"/>
    <mergeCell ref="B17:D17"/>
    <mergeCell ref="F17:H17"/>
    <mergeCell ref="B18:D18"/>
    <mergeCell ref="F18:H18"/>
    <mergeCell ref="B19:D19"/>
    <mergeCell ref="F19:H19"/>
    <mergeCell ref="B20:D20"/>
    <mergeCell ref="F20:H20"/>
    <mergeCell ref="A25:C25"/>
    <mergeCell ref="D25:F25"/>
    <mergeCell ref="A76:B76"/>
    <mergeCell ref="A26:C26"/>
    <mergeCell ref="D26:F26"/>
    <mergeCell ref="A27:C27"/>
    <mergeCell ref="D27:F27"/>
    <mergeCell ref="A28:C28"/>
    <mergeCell ref="D28:F28"/>
    <mergeCell ref="A29:C29"/>
    <mergeCell ref="D29:F29"/>
    <mergeCell ref="A30:C30"/>
    <mergeCell ref="D30:F30"/>
    <mergeCell ref="A43:H43"/>
    <mergeCell ref="B82:D82"/>
    <mergeCell ref="E82:G82"/>
    <mergeCell ref="H82:J82"/>
    <mergeCell ref="K82:M82"/>
    <mergeCell ref="N82:P82"/>
    <mergeCell ref="B81:D81"/>
    <mergeCell ref="E81:G81"/>
    <mergeCell ref="H81:J81"/>
    <mergeCell ref="K81:M81"/>
    <mergeCell ref="N81:P81"/>
    <mergeCell ref="B84:D84"/>
    <mergeCell ref="E84:G84"/>
    <mergeCell ref="H84:J84"/>
    <mergeCell ref="K84:M84"/>
    <mergeCell ref="N84:P84"/>
    <mergeCell ref="B83:D83"/>
    <mergeCell ref="E83:G83"/>
    <mergeCell ref="H83:J83"/>
    <mergeCell ref="K83:M83"/>
    <mergeCell ref="N83:P83"/>
    <mergeCell ref="B85:D85"/>
    <mergeCell ref="E85:G85"/>
    <mergeCell ref="H85:J85"/>
    <mergeCell ref="K85:M85"/>
    <mergeCell ref="N85:P85"/>
  </mergeCells>
  <conditionalFormatting sqref="B83:D83">
    <cfRule type="cellIs" dxfId="13" priority="1" operator="equal">
      <formula>"veuillez saisir ici une date"</formula>
    </cfRule>
  </conditionalFormatting>
  <conditionalFormatting sqref="H57:H58 H63:H65 H70:H72">
    <cfRule type="cellIs" dxfId="12" priority="4" operator="equal">
      <formula>"veuillez entrer une valeur"</formula>
    </cfRule>
  </conditionalFormatting>
  <dataValidations count="1">
    <dataValidation type="list" allowBlank="1" showInputMessage="1" showErrorMessage="1" sqref="B6:D6" xr:uid="{00000000-0002-0000-2800-000000000000}">
      <formula1>"Fournisseur,Prestataire de Service"</formula1>
    </dataValidation>
  </dataValidation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B050"/>
  </sheetPr>
  <dimension ref="B2:T87"/>
  <sheetViews>
    <sheetView topLeftCell="B74" zoomScale="60" zoomScaleNormal="60" zoomScalePageLayoutView="27" workbookViewId="0">
      <selection activeCell="G78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96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42747</v>
      </c>
      <c r="D6" s="856"/>
      <c r="E6" s="857"/>
      <c r="F6" s="129" t="s">
        <v>71</v>
      </c>
      <c r="G6" s="855">
        <v>42747</v>
      </c>
      <c r="H6" s="856"/>
      <c r="I6" s="85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 t="s">
        <v>73</v>
      </c>
      <c r="E9" s="138"/>
      <c r="F9" s="858" t="s">
        <v>152</v>
      </c>
      <c r="G9" s="823"/>
      <c r="H9" s="823"/>
      <c r="I9" s="824"/>
      <c r="J9" s="141"/>
    </row>
    <row r="10" spans="2:10" ht="28" thickBot="1" x14ac:dyDescent="0.4">
      <c r="B10" s="839" t="s">
        <v>30</v>
      </c>
      <c r="C10" s="840"/>
      <c r="D10" s="143"/>
      <c r="E10" s="138"/>
      <c r="F10" s="859"/>
      <c r="G10" s="817"/>
      <c r="H10" s="817"/>
      <c r="I10" s="81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/>
      <c r="D13" s="136" t="s">
        <v>32</v>
      </c>
      <c r="E13" s="819" t="s">
        <v>347</v>
      </c>
      <c r="F13" s="820"/>
      <c r="G13" s="136" t="s">
        <v>33</v>
      </c>
      <c r="H13" s="819" t="s">
        <v>348</v>
      </c>
      <c r="I13" s="803"/>
      <c r="J13" s="128"/>
    </row>
    <row r="14" spans="2:10" ht="27.5" x14ac:dyDescent="0.35">
      <c r="B14" s="148" t="s">
        <v>34</v>
      </c>
      <c r="C14" s="821" t="s">
        <v>125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860"/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476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153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154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>
        <v>775293642</v>
      </c>
      <c r="D20" s="813"/>
      <c r="E20" s="814"/>
      <c r="F20" s="154" t="s">
        <v>39</v>
      </c>
      <c r="G20" s="812">
        <v>338235537</v>
      </c>
      <c r="H20" s="813"/>
      <c r="I20" s="814"/>
    </row>
    <row r="21" spans="2:12" ht="28" thickBot="1" x14ac:dyDescent="0.4">
      <c r="B21" s="158" t="s">
        <v>40</v>
      </c>
      <c r="C21" s="816"/>
      <c r="D21" s="817"/>
      <c r="E21" s="818"/>
      <c r="F21" s="159" t="s">
        <v>40</v>
      </c>
      <c r="G21" s="816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>
        <v>3</v>
      </c>
      <c r="E58" s="205"/>
      <c r="F58" s="205"/>
      <c r="G58" s="205"/>
      <c r="H58" s="205"/>
      <c r="I58" s="206">
        <f>IF(COUNTBLANK(D58:H58)=4,SUM(D58:G58)*C58,"veuillez entrer une valeur")</f>
        <v>12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>
        <v>3</v>
      </c>
      <c r="E59" s="209"/>
      <c r="F59" s="209"/>
      <c r="G59" s="209"/>
      <c r="H59" s="209"/>
      <c r="I59" s="210">
        <f>IF(COUNTBLANK(D59:H59)=4,SUM(D59:G59)*C59,"veuillez entrer une valeur")</f>
        <v>9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21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/>
      <c r="E64" s="229">
        <v>2</v>
      </c>
      <c r="F64" s="229"/>
      <c r="G64" s="229"/>
      <c r="H64" s="230"/>
      <c r="I64" s="206">
        <f>IF(COUNTBLANK(D64:H64)=4,SUM(D64:G64)*C64,"veuillez entrer une valeur")</f>
        <v>6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>
        <v>3</v>
      </c>
      <c r="E65" s="229"/>
      <c r="F65" s="229"/>
      <c r="G65" s="229"/>
      <c r="H65" s="205"/>
      <c r="I65" s="206">
        <f>IF(COUNTBLANK(D65:H65)=4,SUM(D65:G65)*C65,"veuillez entrer une valeur")</f>
        <v>6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/>
      <c r="E66" s="231">
        <v>2</v>
      </c>
      <c r="F66" s="231"/>
      <c r="G66" s="231"/>
      <c r="H66" s="232"/>
      <c r="I66" s="210">
        <f>IF(COUNTBLANK(D66:H66)=4,SUM(D66:G66)*C66,"veuillez entrer une valeur")</f>
        <v>2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14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>
        <v>3</v>
      </c>
      <c r="E71" s="229"/>
      <c r="F71" s="229"/>
      <c r="G71" s="229"/>
      <c r="H71" s="230"/>
      <c r="I71" s="206">
        <f>IF(COUNTBLANK(D71:H71)=4,SUM(D71:G71)*C71,"veuillez entrer une valeur")</f>
        <v>6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>
        <v>3</v>
      </c>
      <c r="E72" s="229"/>
      <c r="F72" s="229"/>
      <c r="G72" s="229"/>
      <c r="H72" s="205"/>
      <c r="I72" s="206">
        <f>IF(COUNTBLANK(D72:H72)=4,SUM(D72:G72)*C72,"veuillez entrer une valeur")</f>
        <v>3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>
        <v>3</v>
      </c>
      <c r="E73" s="231"/>
      <c r="F73" s="231"/>
      <c r="G73" s="231"/>
      <c r="H73" s="232"/>
      <c r="I73" s="210">
        <f>IF(COUNTBLANK(D73:H73)=4,SUM(D73:G73)*C73,"veuillez entrer une valeur")</f>
        <v>3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12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47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18.431372549019606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20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20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  <c r="R82" s="795" t="s">
        <v>371</v>
      </c>
      <c r="S82" s="796"/>
      <c r="T82" s="797"/>
    </row>
    <row r="83" spans="2:20" ht="43.15" customHeight="1" x14ac:dyDescent="0.35">
      <c r="B83" s="242" t="s">
        <v>64</v>
      </c>
      <c r="C83" s="788">
        <v>43112</v>
      </c>
      <c r="D83" s="786"/>
      <c r="E83" s="787"/>
      <c r="F83" s="801">
        <v>43477</v>
      </c>
      <c r="G83" s="802"/>
      <c r="H83" s="803"/>
      <c r="I83" s="801">
        <v>43842</v>
      </c>
      <c r="J83" s="802"/>
      <c r="K83" s="803"/>
      <c r="L83" s="801">
        <f>DATE(YEAR(C84)+3,MONTH(C84),DAY(C84))</f>
        <v>44208</v>
      </c>
      <c r="M83" s="802"/>
      <c r="N83" s="803"/>
      <c r="O83" s="801">
        <v>44772</v>
      </c>
      <c r="P83" s="802"/>
      <c r="Q83" s="803"/>
      <c r="R83" s="801">
        <v>45138</v>
      </c>
      <c r="S83" s="802"/>
      <c r="T83" s="803"/>
    </row>
    <row r="84" spans="2:20" ht="27.5" x14ac:dyDescent="0.35">
      <c r="B84" s="243" t="s">
        <v>26</v>
      </c>
      <c r="C84" s="788">
        <v>43112</v>
      </c>
      <c r="D84" s="786"/>
      <c r="E84" s="787"/>
      <c r="F84" s="788">
        <v>43477</v>
      </c>
      <c r="G84" s="786"/>
      <c r="H84" s="787"/>
      <c r="I84" s="788">
        <v>43842</v>
      </c>
      <c r="J84" s="786"/>
      <c r="K84" s="787"/>
      <c r="L84" s="788">
        <v>44407</v>
      </c>
      <c r="M84" s="786"/>
      <c r="N84" s="787"/>
      <c r="O84" s="788">
        <v>44767</v>
      </c>
      <c r="P84" s="786"/>
      <c r="Q84" s="787"/>
      <c r="R84" s="788">
        <v>45149</v>
      </c>
      <c r="S84" s="786"/>
      <c r="T84" s="787"/>
    </row>
    <row r="85" spans="2:20" ht="27.5" x14ac:dyDescent="0.35">
      <c r="B85" s="244" t="s">
        <v>27</v>
      </c>
      <c r="C85" s="789">
        <v>11.37</v>
      </c>
      <c r="D85" s="790"/>
      <c r="E85" s="791"/>
      <c r="F85" s="785">
        <v>13.33</v>
      </c>
      <c r="G85" s="786"/>
      <c r="H85" s="787"/>
      <c r="I85" s="785">
        <v>14.51</v>
      </c>
      <c r="J85" s="786"/>
      <c r="K85" s="787"/>
      <c r="L85" s="792">
        <v>16.86</v>
      </c>
      <c r="M85" s="793"/>
      <c r="N85" s="794"/>
      <c r="O85" s="792">
        <v>18.04</v>
      </c>
      <c r="P85" s="793"/>
      <c r="Q85" s="794"/>
      <c r="R85" s="785">
        <f>D77</f>
        <v>18.431372549019606</v>
      </c>
      <c r="S85" s="786"/>
      <c r="T85" s="787"/>
    </row>
    <row r="86" spans="2:20" ht="78" customHeight="1" x14ac:dyDescent="0.35">
      <c r="B86" s="243" t="s">
        <v>43</v>
      </c>
      <c r="C86" s="785"/>
      <c r="D86" s="786"/>
      <c r="E86" s="787"/>
      <c r="F86" s="785"/>
      <c r="G86" s="786"/>
      <c r="H86" s="787"/>
      <c r="I86" s="785"/>
      <c r="J86" s="786"/>
      <c r="K86" s="787"/>
      <c r="L86" s="785"/>
      <c r="M86" s="786"/>
      <c r="N86" s="787"/>
      <c r="O86" s="861" t="s">
        <v>390</v>
      </c>
      <c r="P86" s="862"/>
      <c r="Q86" s="863"/>
      <c r="R86" s="785"/>
      <c r="S86" s="786"/>
      <c r="T86" s="787"/>
    </row>
    <row r="87" spans="2:20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62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  <mergeCell ref="R82:T82"/>
    <mergeCell ref="R83:T83"/>
    <mergeCell ref="R84:T84"/>
    <mergeCell ref="R85:T85"/>
    <mergeCell ref="R86:T86"/>
  </mergeCells>
  <conditionalFormatting sqref="C83:E84">
    <cfRule type="cellIs" dxfId="11" priority="1" operator="equal">
      <formula>"veuillez saisir ici une date"</formula>
    </cfRule>
  </conditionalFormatting>
  <conditionalFormatting sqref="I58:I59 I64:I66 I71:I73">
    <cfRule type="cellIs" dxfId="10" priority="8" operator="equal">
      <formula>"veuillez entrer une valeur"</formula>
    </cfRule>
  </conditionalFormatting>
  <dataValidations count="1">
    <dataValidation type="list" allowBlank="1" showInputMessage="1" showErrorMessage="1" sqref="C7:E7" xr:uid="{00000000-0002-0000-2900-000000000000}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Q86"/>
  <sheetViews>
    <sheetView showGridLines="0" topLeftCell="A74" zoomScale="60" zoomScaleNormal="60" workbookViewId="0">
      <selection activeCell="F78" sqref="A1:XFD1048576"/>
    </sheetView>
  </sheetViews>
  <sheetFormatPr baseColWidth="10" defaultColWidth="11.453125" defaultRowHeight="21.5" x14ac:dyDescent="0.9"/>
  <cols>
    <col min="1" max="1" width="21.7265625" style="601" customWidth="1"/>
    <col min="2" max="2" width="14.453125" style="601" bestFit="1" customWidth="1"/>
    <col min="3" max="3" width="20.453125" style="601" customWidth="1"/>
    <col min="4" max="4" width="21.453125" style="601" customWidth="1"/>
    <col min="5" max="5" width="19.26953125" style="601" customWidth="1"/>
    <col min="6" max="6" width="21.7265625" style="601" customWidth="1"/>
    <col min="7" max="7" width="19.26953125" style="601" customWidth="1"/>
    <col min="8" max="8" width="23.1796875" style="601" customWidth="1"/>
    <col min="9" max="16384" width="11.453125" style="601"/>
  </cols>
  <sheetData>
    <row r="1" spans="1:17" ht="38" x14ac:dyDescent="0.9">
      <c r="A1" s="124" t="s">
        <v>37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22" thickBot="1" x14ac:dyDescent="0.95">
      <c r="A2" s="126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55.5" thickBot="1" x14ac:dyDescent="0.95">
      <c r="A3" s="127" t="s">
        <v>1</v>
      </c>
      <c r="B3" s="825" t="s">
        <v>245</v>
      </c>
      <c r="C3" s="826"/>
      <c r="D3" s="826"/>
      <c r="E3" s="826"/>
      <c r="F3" s="826"/>
      <c r="G3" s="826"/>
      <c r="H3" s="827"/>
      <c r="I3" s="128"/>
      <c r="J3" s="125"/>
      <c r="K3" s="125"/>
      <c r="L3" s="125"/>
      <c r="M3" s="125"/>
      <c r="N3" s="125"/>
      <c r="O3" s="125"/>
      <c r="P3" s="125"/>
      <c r="Q3" s="125"/>
    </row>
    <row r="4" spans="1:17" ht="22" thickBot="1" x14ac:dyDescent="0.9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17" ht="138" thickBot="1" x14ac:dyDescent="0.95">
      <c r="A5" s="127" t="s">
        <v>66</v>
      </c>
      <c r="B5" s="855">
        <v>43384</v>
      </c>
      <c r="C5" s="856"/>
      <c r="D5" s="857"/>
      <c r="E5" s="129" t="s">
        <v>71</v>
      </c>
      <c r="F5" s="855">
        <v>43384</v>
      </c>
      <c r="G5" s="856"/>
      <c r="H5" s="857"/>
      <c r="I5" s="125"/>
      <c r="J5" s="125"/>
      <c r="K5" s="125"/>
      <c r="L5" s="125"/>
      <c r="M5" s="125"/>
      <c r="N5" s="125"/>
      <c r="O5" s="125"/>
      <c r="P5" s="125"/>
      <c r="Q5" s="125"/>
    </row>
    <row r="6" spans="1:17" ht="28" thickBot="1" x14ac:dyDescent="0.95">
      <c r="A6" s="130"/>
      <c r="B6" s="130"/>
      <c r="C6" s="130"/>
      <c r="D6" s="130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1:17" ht="28" thickBot="1" x14ac:dyDescent="0.95">
      <c r="A7" s="131" t="s">
        <v>28</v>
      </c>
      <c r="B7" s="132"/>
      <c r="C7" s="133"/>
      <c r="D7" s="125"/>
      <c r="E7" s="131" t="s">
        <v>0</v>
      </c>
      <c r="F7" s="132"/>
      <c r="G7" s="132"/>
      <c r="H7" s="133"/>
      <c r="I7" s="134"/>
      <c r="J7" s="125"/>
      <c r="K7" s="125"/>
      <c r="L7" s="125"/>
      <c r="M7" s="125"/>
      <c r="N7" s="125"/>
      <c r="O7" s="125"/>
      <c r="P7" s="125"/>
      <c r="Q7" s="125"/>
    </row>
    <row r="8" spans="1:17" ht="57" customHeight="1" x14ac:dyDescent="0.9">
      <c r="A8" s="831" t="s">
        <v>29</v>
      </c>
      <c r="B8" s="832"/>
      <c r="C8" s="137" t="s">
        <v>78</v>
      </c>
      <c r="D8" s="138"/>
      <c r="E8" s="833" t="s">
        <v>420</v>
      </c>
      <c r="F8" s="834"/>
      <c r="G8" s="834"/>
      <c r="H8" s="835"/>
      <c r="I8" s="141"/>
      <c r="J8" s="125"/>
      <c r="K8" s="125"/>
      <c r="L8" s="125"/>
      <c r="M8" s="125"/>
      <c r="N8" s="125"/>
      <c r="O8" s="125"/>
      <c r="P8" s="125"/>
      <c r="Q8" s="125"/>
    </row>
    <row r="9" spans="1:17" ht="28" thickBot="1" x14ac:dyDescent="0.95">
      <c r="A9" s="839" t="s">
        <v>30</v>
      </c>
      <c r="B9" s="840"/>
      <c r="C9" s="143"/>
      <c r="D9" s="138"/>
      <c r="E9" s="176"/>
      <c r="F9" s="177"/>
      <c r="G9" s="177"/>
      <c r="H9" s="178"/>
      <c r="I9" s="141"/>
      <c r="J9" s="125"/>
      <c r="K9" s="125"/>
      <c r="L9" s="125"/>
      <c r="M9" s="125"/>
      <c r="N9" s="125"/>
      <c r="O9" s="125"/>
      <c r="P9" s="125"/>
      <c r="Q9" s="125"/>
    </row>
    <row r="10" spans="1:17" ht="22" thickBot="1" x14ac:dyDescent="0.9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7" ht="28" thickBot="1" x14ac:dyDescent="0.95">
      <c r="A11" s="131" t="s">
        <v>44</v>
      </c>
      <c r="B11" s="132"/>
      <c r="C11" s="132"/>
      <c r="D11" s="132"/>
      <c r="E11" s="132"/>
      <c r="F11" s="132"/>
      <c r="G11" s="132"/>
      <c r="H11" s="133"/>
      <c r="I11" s="134"/>
      <c r="J11" s="125"/>
      <c r="K11" s="125"/>
      <c r="L11" s="125"/>
      <c r="M11" s="125"/>
      <c r="N11" s="125"/>
      <c r="O11" s="125"/>
      <c r="P11" s="125"/>
      <c r="Q11" s="125"/>
    </row>
    <row r="12" spans="1:17" ht="27.5" x14ac:dyDescent="0.9">
      <c r="A12" s="135" t="s">
        <v>31</v>
      </c>
      <c r="B12" s="147"/>
      <c r="C12" s="136" t="s">
        <v>32</v>
      </c>
      <c r="D12" s="819" t="s">
        <v>330</v>
      </c>
      <c r="E12" s="820"/>
      <c r="F12" s="136" t="s">
        <v>33</v>
      </c>
      <c r="G12" s="819" t="s">
        <v>329</v>
      </c>
      <c r="H12" s="803"/>
      <c r="I12" s="128"/>
      <c r="J12" s="125"/>
      <c r="K12" s="125"/>
      <c r="L12" s="125"/>
      <c r="M12" s="125"/>
      <c r="N12" s="125"/>
      <c r="O12" s="125"/>
      <c r="P12" s="125"/>
      <c r="Q12" s="125"/>
    </row>
    <row r="13" spans="1:17" ht="27.5" x14ac:dyDescent="0.9">
      <c r="A13" s="148" t="s">
        <v>34</v>
      </c>
      <c r="B13" s="821" t="s">
        <v>268</v>
      </c>
      <c r="C13" s="786"/>
      <c r="D13" s="786"/>
      <c r="E13" s="786"/>
      <c r="F13" s="786"/>
      <c r="G13" s="786"/>
      <c r="H13" s="787"/>
      <c r="I13" s="128"/>
      <c r="J13" s="125"/>
      <c r="K13" s="125"/>
      <c r="L13" s="125"/>
      <c r="M13" s="125"/>
      <c r="N13" s="125"/>
      <c r="O13" s="125"/>
      <c r="P13" s="125"/>
      <c r="Q13" s="125"/>
    </row>
    <row r="14" spans="1:17" ht="28" thickBot="1" x14ac:dyDescent="0.95">
      <c r="A14" s="142" t="s">
        <v>35</v>
      </c>
      <c r="B14" s="860" t="s">
        <v>266</v>
      </c>
      <c r="C14" s="810"/>
      <c r="D14" s="810"/>
      <c r="E14" s="810"/>
      <c r="F14" s="810"/>
      <c r="G14" s="810"/>
      <c r="H14" s="811"/>
      <c r="I14" s="128"/>
      <c r="J14" s="125"/>
      <c r="K14" s="125"/>
      <c r="L14" s="125"/>
      <c r="M14" s="125"/>
      <c r="N14" s="125"/>
      <c r="O14" s="125"/>
      <c r="P14" s="125"/>
      <c r="Q14" s="125"/>
    </row>
    <row r="15" spans="1:17" ht="28" thickBot="1" x14ac:dyDescent="0.95">
      <c r="A15" s="149"/>
      <c r="B15" s="130"/>
      <c r="C15" s="130"/>
      <c r="D15" s="130"/>
      <c r="E15" s="130"/>
      <c r="F15" s="130"/>
      <c r="G15" s="130"/>
      <c r="H15" s="130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1:17" ht="28" thickBot="1" x14ac:dyDescent="0.95">
      <c r="A16" s="150" t="s">
        <v>89</v>
      </c>
      <c r="B16" s="151"/>
      <c r="C16" s="151"/>
      <c r="D16" s="476"/>
      <c r="E16" s="131" t="s">
        <v>36</v>
      </c>
      <c r="F16" s="132"/>
      <c r="G16" s="132"/>
      <c r="H16" s="133"/>
      <c r="I16" s="134"/>
      <c r="J16" s="125"/>
      <c r="K16" s="125"/>
      <c r="L16" s="125"/>
      <c r="M16" s="125"/>
      <c r="N16" s="125"/>
      <c r="O16" s="125"/>
      <c r="P16" s="125"/>
      <c r="Q16" s="125"/>
    </row>
    <row r="17" spans="1:17" ht="27.5" x14ac:dyDescent="0.9">
      <c r="A17" s="153" t="s">
        <v>38</v>
      </c>
      <c r="B17" s="822" t="s">
        <v>271</v>
      </c>
      <c r="C17" s="823"/>
      <c r="D17" s="824"/>
      <c r="E17" s="154" t="s">
        <v>38</v>
      </c>
      <c r="F17" s="822"/>
      <c r="G17" s="823"/>
      <c r="H17" s="824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1:17" ht="27.5" x14ac:dyDescent="0.9">
      <c r="A18" s="155" t="s">
        <v>41</v>
      </c>
      <c r="B18" s="812" t="s">
        <v>269</v>
      </c>
      <c r="C18" s="813"/>
      <c r="D18" s="814"/>
      <c r="E18" s="154" t="s">
        <v>41</v>
      </c>
      <c r="F18" s="812"/>
      <c r="G18" s="813"/>
      <c r="H18" s="814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1:17" ht="27.5" x14ac:dyDescent="0.9">
      <c r="A19" s="155" t="s">
        <v>39</v>
      </c>
      <c r="B19" s="912">
        <v>774948046</v>
      </c>
      <c r="C19" s="913"/>
      <c r="D19" s="914"/>
      <c r="E19" s="154" t="s">
        <v>39</v>
      </c>
      <c r="F19" s="812"/>
      <c r="G19" s="813"/>
      <c r="H19" s="814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1:17" ht="28" thickBot="1" x14ac:dyDescent="0.95">
      <c r="A20" s="158" t="s">
        <v>40</v>
      </c>
      <c r="B20" s="816" t="s">
        <v>270</v>
      </c>
      <c r="C20" s="817"/>
      <c r="D20" s="818"/>
      <c r="E20" s="159" t="s">
        <v>40</v>
      </c>
      <c r="F20" s="816"/>
      <c r="G20" s="817"/>
      <c r="H20" s="818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1:17" x14ac:dyDescent="0.9">
      <c r="A21" s="141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25"/>
      <c r="M21" s="125"/>
      <c r="N21" s="125"/>
      <c r="O21" s="125"/>
      <c r="P21" s="125"/>
      <c r="Q21" s="125"/>
    </row>
    <row r="22" spans="1:17" ht="38" x14ac:dyDescent="0.9">
      <c r="A22" s="124" t="s">
        <v>62</v>
      </c>
      <c r="B22" s="141"/>
      <c r="C22" s="141"/>
      <c r="D22" s="141"/>
      <c r="E22" s="141"/>
      <c r="F22" s="141"/>
      <c r="G22" s="125"/>
      <c r="H22" s="141"/>
      <c r="I22" s="141"/>
      <c r="J22" s="141"/>
      <c r="K22" s="141"/>
      <c r="L22" s="125"/>
      <c r="M22" s="125"/>
      <c r="N22" s="125"/>
      <c r="O22" s="125"/>
      <c r="P22" s="125"/>
      <c r="Q22" s="125"/>
    </row>
    <row r="23" spans="1:17" ht="22" thickBot="1" x14ac:dyDescent="0.95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1:17" ht="27.5" x14ac:dyDescent="0.9">
      <c r="A24" s="160" t="s">
        <v>48</v>
      </c>
      <c r="B24" s="161"/>
      <c r="C24" s="162"/>
      <c r="D24" s="163" t="s">
        <v>47</v>
      </c>
      <c r="E24" s="161"/>
      <c r="F24" s="162"/>
      <c r="G24" s="125"/>
      <c r="H24" s="130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1:17" ht="27.5" x14ac:dyDescent="0.9">
      <c r="A25" s="785"/>
      <c r="B25" s="786"/>
      <c r="C25" s="787"/>
      <c r="D25" s="785"/>
      <c r="E25" s="786"/>
      <c r="F25" s="787"/>
      <c r="G25" s="125"/>
      <c r="H25" s="130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1:17" ht="27.5" x14ac:dyDescent="0.9">
      <c r="A26" s="785"/>
      <c r="B26" s="786"/>
      <c r="C26" s="787"/>
      <c r="D26" s="785"/>
      <c r="E26" s="786"/>
      <c r="F26" s="787"/>
      <c r="G26" s="125"/>
      <c r="H26" s="164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1:17" ht="27.5" x14ac:dyDescent="0.9">
      <c r="A27" s="785"/>
      <c r="B27" s="786"/>
      <c r="C27" s="787"/>
      <c r="D27" s="785"/>
      <c r="E27" s="786"/>
      <c r="F27" s="787"/>
      <c r="G27" s="125"/>
      <c r="H27" s="130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1:17" ht="27.5" x14ac:dyDescent="0.9">
      <c r="A28" s="785"/>
      <c r="B28" s="786"/>
      <c r="C28" s="787"/>
      <c r="D28" s="785"/>
      <c r="E28" s="786"/>
      <c r="F28" s="787"/>
      <c r="G28" s="125"/>
      <c r="H28" s="130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1:17" ht="27.5" x14ac:dyDescent="0.9">
      <c r="A29" s="785"/>
      <c r="B29" s="786"/>
      <c r="C29" s="787"/>
      <c r="D29" s="785"/>
      <c r="E29" s="786"/>
      <c r="F29" s="787"/>
      <c r="G29" s="125"/>
      <c r="H29" s="130"/>
      <c r="I29" s="125"/>
      <c r="J29" s="125"/>
      <c r="K29" s="125"/>
      <c r="L29" s="125"/>
      <c r="M29" s="125"/>
      <c r="N29" s="125"/>
      <c r="O29" s="125"/>
      <c r="P29" s="125"/>
      <c r="Q29" s="125"/>
    </row>
    <row r="30" spans="1:17" ht="28" thickBot="1" x14ac:dyDescent="0.95">
      <c r="A30" s="809"/>
      <c r="B30" s="810"/>
      <c r="C30" s="811"/>
      <c r="D30" s="809"/>
      <c r="E30" s="810"/>
      <c r="F30" s="811"/>
      <c r="G30" s="125"/>
      <c r="H30" s="130"/>
      <c r="I30" s="125"/>
      <c r="J30" s="125"/>
      <c r="K30" s="125"/>
      <c r="L30" s="125"/>
      <c r="M30" s="125"/>
      <c r="N30" s="125"/>
      <c r="O30" s="125"/>
      <c r="P30" s="125"/>
      <c r="Q30" s="125"/>
    </row>
    <row r="31" spans="1:17" ht="28" thickBot="1" x14ac:dyDescent="0.95">
      <c r="A31" s="130"/>
      <c r="B31" s="130"/>
      <c r="C31" s="130"/>
      <c r="D31" s="130"/>
      <c r="E31" s="130"/>
      <c r="F31" s="130"/>
      <c r="G31" s="125"/>
      <c r="H31" s="130"/>
      <c r="I31" s="125"/>
      <c r="J31" s="125"/>
      <c r="K31" s="125"/>
      <c r="L31" s="125"/>
      <c r="M31" s="125"/>
      <c r="N31" s="125"/>
      <c r="O31" s="125"/>
      <c r="P31" s="125"/>
      <c r="Q31" s="125"/>
    </row>
    <row r="32" spans="1:17" ht="28" thickBot="1" x14ac:dyDescent="0.95">
      <c r="A32" s="131" t="s">
        <v>49</v>
      </c>
      <c r="B32" s="165"/>
      <c r="C32" s="165"/>
      <c r="D32" s="165"/>
      <c r="E32" s="165"/>
      <c r="F32" s="166"/>
      <c r="G32" s="125"/>
      <c r="H32" s="130"/>
      <c r="I32" s="125"/>
      <c r="J32" s="125"/>
      <c r="K32" s="125"/>
      <c r="L32" s="125"/>
      <c r="M32" s="125"/>
      <c r="N32" s="125"/>
      <c r="O32" s="125"/>
      <c r="P32" s="125"/>
      <c r="Q32" s="125"/>
    </row>
    <row r="33" spans="1:17" ht="27.5" x14ac:dyDescent="0.9">
      <c r="A33" s="167"/>
      <c r="B33" s="139"/>
      <c r="C33" s="139"/>
      <c r="D33" s="139"/>
      <c r="E33" s="139"/>
      <c r="F33" s="140"/>
      <c r="G33" s="125"/>
      <c r="H33" s="130"/>
      <c r="I33" s="125"/>
      <c r="J33" s="125"/>
      <c r="K33" s="125"/>
      <c r="L33" s="125"/>
      <c r="M33" s="125"/>
      <c r="N33" s="125"/>
      <c r="O33" s="125"/>
      <c r="P33" s="125"/>
      <c r="Q33" s="125"/>
    </row>
    <row r="34" spans="1:17" ht="27.5" x14ac:dyDescent="0.9">
      <c r="A34" s="168"/>
      <c r="B34" s="156"/>
      <c r="C34" s="156"/>
      <c r="D34" s="156"/>
      <c r="E34" s="156"/>
      <c r="F34" s="157"/>
      <c r="G34" s="125"/>
      <c r="H34" s="130"/>
      <c r="I34" s="125"/>
      <c r="J34" s="125"/>
      <c r="K34" s="125"/>
      <c r="L34" s="125"/>
      <c r="M34" s="125"/>
      <c r="N34" s="125"/>
      <c r="O34" s="125"/>
      <c r="P34" s="125"/>
      <c r="Q34" s="125"/>
    </row>
    <row r="35" spans="1:17" ht="27.5" x14ac:dyDescent="0.9">
      <c r="A35" s="168"/>
      <c r="B35" s="156"/>
      <c r="C35" s="156"/>
      <c r="D35" s="156"/>
      <c r="E35" s="156"/>
      <c r="F35" s="157"/>
      <c r="G35" s="125"/>
      <c r="H35" s="130"/>
      <c r="I35" s="125"/>
      <c r="J35" s="125"/>
      <c r="K35" s="125"/>
      <c r="L35" s="125"/>
      <c r="M35" s="125"/>
      <c r="N35" s="125"/>
      <c r="O35" s="125"/>
      <c r="P35" s="125"/>
      <c r="Q35" s="125"/>
    </row>
    <row r="36" spans="1:17" ht="27.5" x14ac:dyDescent="0.9">
      <c r="A36" s="168"/>
      <c r="B36" s="156"/>
      <c r="C36" s="156"/>
      <c r="D36" s="156"/>
      <c r="E36" s="156"/>
      <c r="F36" s="157"/>
      <c r="G36" s="125"/>
      <c r="H36" s="130"/>
      <c r="I36" s="125"/>
      <c r="J36" s="125"/>
      <c r="K36" s="125"/>
      <c r="L36" s="125"/>
      <c r="M36" s="125"/>
      <c r="N36" s="125"/>
      <c r="O36" s="125"/>
      <c r="P36" s="125"/>
      <c r="Q36" s="125"/>
    </row>
    <row r="37" spans="1:17" ht="28" thickBot="1" x14ac:dyDescent="0.95">
      <c r="A37" s="144"/>
      <c r="B37" s="145"/>
      <c r="C37" s="145"/>
      <c r="D37" s="145"/>
      <c r="E37" s="145"/>
      <c r="F37" s="146"/>
      <c r="G37" s="125"/>
      <c r="H37" s="130"/>
      <c r="I37" s="125"/>
      <c r="J37" s="125"/>
      <c r="K37" s="125"/>
      <c r="L37" s="125"/>
      <c r="M37" s="125"/>
      <c r="N37" s="125"/>
      <c r="O37" s="125"/>
      <c r="P37" s="125"/>
      <c r="Q37" s="125"/>
    </row>
    <row r="38" spans="1:17" ht="27.5" x14ac:dyDescent="0.9">
      <c r="A38" s="130"/>
      <c r="B38" s="130"/>
      <c r="C38" s="130"/>
      <c r="D38" s="130"/>
      <c r="E38" s="130"/>
      <c r="F38" s="130"/>
      <c r="G38" s="125"/>
      <c r="H38" s="130"/>
      <c r="I38" s="125"/>
      <c r="J38" s="125"/>
      <c r="K38" s="125"/>
      <c r="L38" s="125"/>
      <c r="M38" s="125"/>
      <c r="N38" s="125"/>
      <c r="O38" s="125"/>
      <c r="P38" s="125"/>
      <c r="Q38" s="125"/>
    </row>
    <row r="39" spans="1:17" ht="38" x14ac:dyDescent="0.9">
      <c r="A39" s="124" t="s">
        <v>61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25"/>
      <c r="M39" s="125"/>
      <c r="N39" s="125"/>
      <c r="O39" s="125"/>
      <c r="P39" s="125"/>
      <c r="Q39" s="125"/>
    </row>
    <row r="40" spans="1:17" ht="30.5" x14ac:dyDescent="0.9">
      <c r="A40" s="169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25"/>
      <c r="M40" s="125"/>
      <c r="N40" s="125"/>
      <c r="O40" s="125"/>
      <c r="P40" s="125"/>
      <c r="Q40" s="125"/>
    </row>
    <row r="41" spans="1:17" ht="35" x14ac:dyDescent="0.9">
      <c r="A41" s="170" t="s">
        <v>57</v>
      </c>
      <c r="B41" s="128"/>
      <c r="C41" s="128"/>
      <c r="D41" s="128"/>
      <c r="E41" s="128"/>
      <c r="F41" s="128"/>
      <c r="G41" s="128"/>
      <c r="H41" s="141"/>
      <c r="I41" s="141"/>
      <c r="J41" s="141"/>
      <c r="K41" s="141"/>
      <c r="L41" s="125"/>
      <c r="M41" s="125"/>
      <c r="N41" s="125"/>
      <c r="O41" s="125"/>
      <c r="P41" s="125"/>
      <c r="Q41" s="125"/>
    </row>
    <row r="42" spans="1:17" ht="28" thickBot="1" x14ac:dyDescent="0.95">
      <c r="A42" s="130"/>
      <c r="B42" s="128"/>
      <c r="C42" s="128"/>
      <c r="D42" s="128"/>
      <c r="E42" s="128"/>
      <c r="F42" s="128"/>
      <c r="G42" s="128"/>
      <c r="H42" s="141"/>
      <c r="I42" s="141"/>
      <c r="J42" s="141"/>
      <c r="K42" s="141"/>
      <c r="L42" s="125"/>
      <c r="M42" s="125"/>
      <c r="N42" s="125"/>
      <c r="O42" s="125"/>
      <c r="P42" s="125"/>
      <c r="Q42" s="125"/>
    </row>
    <row r="43" spans="1:17" ht="28" thickBot="1" x14ac:dyDescent="0.95">
      <c r="A43" s="804" t="s">
        <v>58</v>
      </c>
      <c r="B43" s="805"/>
      <c r="C43" s="805"/>
      <c r="D43" s="805"/>
      <c r="E43" s="805"/>
      <c r="F43" s="805"/>
      <c r="G43" s="805"/>
      <c r="H43" s="806"/>
      <c r="I43" s="141"/>
      <c r="J43" s="141"/>
      <c r="K43" s="141"/>
      <c r="L43" s="125"/>
      <c r="M43" s="125"/>
      <c r="N43" s="125"/>
      <c r="O43" s="125"/>
      <c r="P43" s="125"/>
      <c r="Q43" s="125"/>
    </row>
    <row r="44" spans="1:17" ht="27.5" x14ac:dyDescent="0.9">
      <c r="A44" s="171"/>
      <c r="B44" s="172"/>
      <c r="C44" s="172"/>
      <c r="D44" s="172"/>
      <c r="E44" s="172"/>
      <c r="F44" s="172"/>
      <c r="G44" s="172"/>
      <c r="H44" s="173"/>
      <c r="I44" s="141"/>
      <c r="J44" s="141"/>
      <c r="K44" s="141"/>
      <c r="L44" s="125"/>
      <c r="M44" s="125"/>
      <c r="N44" s="125"/>
      <c r="O44" s="125"/>
      <c r="P44" s="125"/>
      <c r="Q44" s="125"/>
    </row>
    <row r="45" spans="1:17" ht="27.5" x14ac:dyDescent="0.9">
      <c r="A45" s="174"/>
      <c r="B45" s="128"/>
      <c r="C45" s="128"/>
      <c r="D45" s="128"/>
      <c r="E45" s="128"/>
      <c r="F45" s="128"/>
      <c r="G45" s="128"/>
      <c r="H45" s="175"/>
      <c r="I45" s="141"/>
      <c r="J45" s="141"/>
      <c r="K45" s="141"/>
      <c r="L45" s="125"/>
      <c r="M45" s="125"/>
      <c r="N45" s="125"/>
      <c r="O45" s="125"/>
      <c r="P45" s="125"/>
      <c r="Q45" s="125"/>
    </row>
    <row r="46" spans="1:17" ht="27.5" x14ac:dyDescent="0.9">
      <c r="A46" s="174"/>
      <c r="B46" s="128"/>
      <c r="C46" s="128"/>
      <c r="D46" s="128"/>
      <c r="E46" s="128"/>
      <c r="F46" s="128"/>
      <c r="G46" s="128"/>
      <c r="H46" s="175"/>
      <c r="I46" s="141"/>
      <c r="J46" s="141"/>
      <c r="K46" s="141"/>
      <c r="L46" s="125"/>
      <c r="M46" s="125"/>
      <c r="N46" s="125"/>
      <c r="O46" s="125"/>
      <c r="P46" s="125"/>
      <c r="Q46" s="125"/>
    </row>
    <row r="47" spans="1:17" ht="27.5" x14ac:dyDescent="0.9">
      <c r="A47" s="174"/>
      <c r="B47" s="128"/>
      <c r="C47" s="128"/>
      <c r="D47" s="128"/>
      <c r="E47" s="128"/>
      <c r="F47" s="128"/>
      <c r="G47" s="128"/>
      <c r="H47" s="175"/>
      <c r="I47" s="141"/>
      <c r="J47" s="141"/>
      <c r="K47" s="141"/>
      <c r="L47" s="125"/>
      <c r="M47" s="125"/>
      <c r="N47" s="125"/>
      <c r="O47" s="125"/>
      <c r="P47" s="125"/>
      <c r="Q47" s="125"/>
    </row>
    <row r="48" spans="1:17" ht="28" thickBot="1" x14ac:dyDescent="0.95">
      <c r="A48" s="176"/>
      <c r="B48" s="177"/>
      <c r="C48" s="177"/>
      <c r="D48" s="177"/>
      <c r="E48" s="177"/>
      <c r="F48" s="177"/>
      <c r="G48" s="177"/>
      <c r="H48" s="178"/>
      <c r="I48" s="141"/>
      <c r="J48" s="141"/>
      <c r="K48" s="141"/>
      <c r="L48" s="125"/>
      <c r="M48" s="125"/>
      <c r="N48" s="125"/>
      <c r="O48" s="125"/>
      <c r="P48" s="125"/>
      <c r="Q48" s="125"/>
    </row>
    <row r="49" spans="1:17" ht="30.5" x14ac:dyDescent="0.9">
      <c r="A49" s="169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25"/>
      <c r="M49" s="125"/>
      <c r="N49" s="125"/>
      <c r="O49" s="125"/>
      <c r="P49" s="125"/>
      <c r="Q49" s="125"/>
    </row>
    <row r="50" spans="1:17" ht="35" x14ac:dyDescent="0.9">
      <c r="A50" s="170" t="s">
        <v>46</v>
      </c>
      <c r="B50" s="128"/>
      <c r="C50" s="125"/>
      <c r="D50" s="130"/>
      <c r="E50" s="128"/>
      <c r="F50" s="128"/>
      <c r="G50" s="128"/>
      <c r="H50" s="128"/>
      <c r="I50" s="141"/>
      <c r="J50" s="141"/>
      <c r="K50" s="141"/>
      <c r="L50" s="125"/>
      <c r="M50" s="125"/>
      <c r="N50" s="125"/>
      <c r="O50" s="125"/>
      <c r="P50" s="125"/>
      <c r="Q50" s="125"/>
    </row>
    <row r="51" spans="1:17" ht="28" thickBot="1" x14ac:dyDescent="0.95">
      <c r="A51" s="179"/>
      <c r="B51" s="128"/>
      <c r="C51" s="128"/>
      <c r="D51" s="128"/>
      <c r="E51" s="128"/>
      <c r="F51" s="128"/>
      <c r="G51" s="128"/>
      <c r="H51" s="128"/>
      <c r="I51" s="141"/>
      <c r="J51" s="141"/>
      <c r="K51" s="141"/>
      <c r="L51" s="125"/>
      <c r="M51" s="125"/>
      <c r="N51" s="125"/>
      <c r="O51" s="125"/>
      <c r="P51" s="125"/>
      <c r="Q51" s="125"/>
    </row>
    <row r="52" spans="1:17" ht="55" x14ac:dyDescent="0.9">
      <c r="A52" s="128"/>
      <c r="B52" s="128"/>
      <c r="C52" s="180" t="s">
        <v>21</v>
      </c>
      <c r="D52" s="181" t="s">
        <v>22</v>
      </c>
      <c r="E52" s="182" t="s">
        <v>23</v>
      </c>
      <c r="F52" s="183" t="s">
        <v>24</v>
      </c>
      <c r="G52" s="184"/>
      <c r="H52" s="128"/>
      <c r="I52" s="141"/>
      <c r="J52" s="141"/>
      <c r="K52" s="141"/>
      <c r="L52" s="125"/>
      <c r="M52" s="125"/>
      <c r="N52" s="125"/>
      <c r="O52" s="125"/>
      <c r="P52" s="125"/>
      <c r="Q52" s="125"/>
    </row>
    <row r="53" spans="1:17" ht="55.5" thickBot="1" x14ac:dyDescent="0.95">
      <c r="A53" s="128"/>
      <c r="B53" s="128"/>
      <c r="C53" s="185" t="s">
        <v>4</v>
      </c>
      <c r="D53" s="186" t="s">
        <v>3</v>
      </c>
      <c r="E53" s="187" t="s">
        <v>5</v>
      </c>
      <c r="F53" s="188" t="s">
        <v>6</v>
      </c>
      <c r="G53" s="184"/>
      <c r="H53" s="128"/>
      <c r="I53" s="141"/>
      <c r="J53" s="141"/>
      <c r="K53" s="141"/>
      <c r="L53" s="125"/>
      <c r="M53" s="125"/>
      <c r="N53" s="125"/>
      <c r="O53" s="125"/>
      <c r="P53" s="125"/>
      <c r="Q53" s="125"/>
    </row>
    <row r="54" spans="1:17" ht="28" thickBot="1" x14ac:dyDescent="0.95">
      <c r="A54" s="128"/>
      <c r="B54" s="128"/>
      <c r="C54" s="128"/>
      <c r="D54" s="128"/>
      <c r="E54" s="128"/>
      <c r="F54" s="128"/>
      <c r="G54" s="128"/>
      <c r="H54" s="128"/>
      <c r="I54" s="141"/>
      <c r="J54" s="141"/>
      <c r="K54" s="141"/>
      <c r="L54" s="125"/>
      <c r="M54" s="125"/>
      <c r="N54" s="125"/>
      <c r="O54" s="125"/>
      <c r="P54" s="125"/>
      <c r="Q54" s="125"/>
    </row>
    <row r="55" spans="1:17" ht="55" x14ac:dyDescent="0.9">
      <c r="A55" s="189" t="s">
        <v>7</v>
      </c>
      <c r="B55" s="190" t="s">
        <v>56</v>
      </c>
      <c r="C55" s="191" t="s">
        <v>8</v>
      </c>
      <c r="D55" s="192" t="s">
        <v>2</v>
      </c>
      <c r="E55" s="193" t="s">
        <v>9</v>
      </c>
      <c r="F55" s="194" t="s">
        <v>10</v>
      </c>
      <c r="G55" s="194" t="s">
        <v>51</v>
      </c>
      <c r="H55" s="195" t="s">
        <v>11</v>
      </c>
      <c r="I55" s="141"/>
      <c r="J55" s="141"/>
      <c r="K55" s="141"/>
      <c r="L55" s="125"/>
      <c r="M55" s="125"/>
      <c r="N55" s="125"/>
      <c r="O55" s="125"/>
      <c r="P55" s="125"/>
      <c r="Q55" s="125"/>
    </row>
    <row r="56" spans="1:17" ht="55" x14ac:dyDescent="0.9">
      <c r="A56" s="196"/>
      <c r="B56" s="197">
        <f>SUM(B57:B58)</f>
        <v>7</v>
      </c>
      <c r="C56" s="198" t="s">
        <v>12</v>
      </c>
      <c r="D56" s="199" t="s">
        <v>13</v>
      </c>
      <c r="E56" s="200" t="s">
        <v>14</v>
      </c>
      <c r="F56" s="201" t="s">
        <v>15</v>
      </c>
      <c r="G56" s="201" t="s">
        <v>53</v>
      </c>
      <c r="H56" s="202"/>
      <c r="I56" s="141"/>
      <c r="J56" s="141"/>
      <c r="K56" s="141"/>
      <c r="L56" s="125"/>
      <c r="M56" s="125"/>
      <c r="N56" s="125"/>
      <c r="O56" s="125"/>
      <c r="P56" s="125"/>
      <c r="Q56" s="125"/>
    </row>
    <row r="57" spans="1:17" ht="82.5" x14ac:dyDescent="0.9">
      <c r="A57" s="203" t="s">
        <v>142</v>
      </c>
      <c r="B57" s="204">
        <v>4</v>
      </c>
      <c r="C57" s="205">
        <v>3</v>
      </c>
      <c r="D57" s="205"/>
      <c r="E57" s="205"/>
      <c r="F57" s="205"/>
      <c r="G57" s="205"/>
      <c r="H57" s="206">
        <f>IF(COUNTBLANK(C57:G57)=4,SUM(C57:F57)*B57,"veuillez entrer une valeur")</f>
        <v>12</v>
      </c>
      <c r="I57" s="141"/>
      <c r="J57" s="125"/>
      <c r="K57" s="141"/>
      <c r="L57" s="125"/>
      <c r="M57" s="125"/>
      <c r="N57" s="125"/>
      <c r="O57" s="125"/>
      <c r="P57" s="125"/>
      <c r="Q57" s="125"/>
    </row>
    <row r="58" spans="1:17" ht="55.5" thickBot="1" x14ac:dyDescent="0.95">
      <c r="A58" s="207" t="s">
        <v>16</v>
      </c>
      <c r="B58" s="208">
        <v>3</v>
      </c>
      <c r="C58" s="209"/>
      <c r="D58" s="209">
        <v>2</v>
      </c>
      <c r="E58" s="209"/>
      <c r="F58" s="209"/>
      <c r="G58" s="209"/>
      <c r="H58" s="210">
        <f>IF(COUNTBLANK(C58:G58)=4,SUM(C58:F58)*B58,"veuillez entrer une valeur")</f>
        <v>6</v>
      </c>
      <c r="I58" s="141"/>
      <c r="J58" s="141"/>
      <c r="K58" s="141"/>
      <c r="L58" s="125"/>
      <c r="M58" s="125"/>
      <c r="N58" s="125"/>
      <c r="O58" s="125"/>
      <c r="P58" s="125"/>
      <c r="Q58" s="125"/>
    </row>
    <row r="59" spans="1:17" ht="28" thickBot="1" x14ac:dyDescent="0.95">
      <c r="A59" s="211" t="s">
        <v>50</v>
      </c>
      <c r="B59" s="212">
        <f>3*B56-IF(G57="x",3*B57,0)-IF(G58="x",3*B58,0)</f>
        <v>21</v>
      </c>
      <c r="C59" s="213"/>
      <c r="D59" s="213"/>
      <c r="E59" s="214"/>
      <c r="F59" s="215" t="s">
        <v>25</v>
      </c>
      <c r="G59" s="215"/>
      <c r="H59" s="216">
        <f>SUM(H57:H58)</f>
        <v>18</v>
      </c>
      <c r="I59" s="141"/>
      <c r="J59" s="141"/>
      <c r="K59" s="141"/>
      <c r="L59" s="125"/>
      <c r="M59" s="125"/>
      <c r="N59" s="125"/>
      <c r="O59" s="125"/>
      <c r="P59" s="125"/>
      <c r="Q59" s="125"/>
    </row>
    <row r="60" spans="1:17" ht="22" thickBot="1" x14ac:dyDescent="0.95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25"/>
      <c r="M60" s="125"/>
      <c r="N60" s="125"/>
      <c r="O60" s="125"/>
      <c r="P60" s="125"/>
      <c r="Q60" s="125"/>
    </row>
    <row r="61" spans="1:17" ht="82.5" x14ac:dyDescent="0.9">
      <c r="A61" s="189" t="s">
        <v>17</v>
      </c>
      <c r="B61" s="217" t="s">
        <v>56</v>
      </c>
      <c r="C61" s="218" t="s">
        <v>8</v>
      </c>
      <c r="D61" s="219" t="s">
        <v>2</v>
      </c>
      <c r="E61" s="220" t="s">
        <v>9</v>
      </c>
      <c r="F61" s="221" t="s">
        <v>10</v>
      </c>
      <c r="G61" s="194" t="s">
        <v>51</v>
      </c>
      <c r="H61" s="195" t="s">
        <v>11</v>
      </c>
      <c r="I61" s="141"/>
      <c r="J61" s="141"/>
      <c r="K61" s="141"/>
      <c r="L61" s="125"/>
      <c r="M61" s="125"/>
      <c r="N61" s="125"/>
      <c r="O61" s="125"/>
      <c r="P61" s="125"/>
      <c r="Q61" s="125"/>
    </row>
    <row r="62" spans="1:17" ht="55" x14ac:dyDescent="0.9">
      <c r="A62" s="196"/>
      <c r="B62" s="222">
        <f>SUM(B63:B65)</f>
        <v>6</v>
      </c>
      <c r="C62" s="223" t="s">
        <v>12</v>
      </c>
      <c r="D62" s="224" t="s">
        <v>13</v>
      </c>
      <c r="E62" s="225" t="s">
        <v>14</v>
      </c>
      <c r="F62" s="226" t="s">
        <v>15</v>
      </c>
      <c r="G62" s="227" t="s">
        <v>54</v>
      </c>
      <c r="H62" s="228"/>
      <c r="I62" s="141"/>
      <c r="J62" s="141"/>
      <c r="K62" s="141"/>
      <c r="L62" s="125"/>
      <c r="M62" s="125"/>
      <c r="N62" s="125"/>
      <c r="O62" s="125"/>
      <c r="P62" s="125"/>
      <c r="Q62" s="125"/>
    </row>
    <row r="63" spans="1:17" ht="55" x14ac:dyDescent="0.9">
      <c r="A63" s="203" t="s">
        <v>18</v>
      </c>
      <c r="B63" s="204">
        <v>3</v>
      </c>
      <c r="C63" s="229"/>
      <c r="D63" s="229">
        <v>2</v>
      </c>
      <c r="E63" s="229"/>
      <c r="F63" s="229"/>
      <c r="G63" s="230"/>
      <c r="H63" s="206">
        <f>IF(COUNTBLANK(C63:G63)=4,SUM(C63:F63)*B63,"veuillez entrer une valeur")</f>
        <v>6</v>
      </c>
      <c r="I63" s="141"/>
      <c r="J63" s="141"/>
      <c r="K63" s="141"/>
      <c r="L63" s="125"/>
      <c r="M63" s="125"/>
      <c r="N63" s="125"/>
      <c r="O63" s="125"/>
      <c r="P63" s="125"/>
      <c r="Q63" s="125"/>
    </row>
    <row r="64" spans="1:17" ht="27.5" x14ac:dyDescent="0.9">
      <c r="A64" s="203" t="s">
        <v>42</v>
      </c>
      <c r="B64" s="204">
        <v>2</v>
      </c>
      <c r="C64" s="229">
        <v>3</v>
      </c>
      <c r="D64" s="229"/>
      <c r="E64" s="229"/>
      <c r="F64" s="229"/>
      <c r="G64" s="205"/>
      <c r="H64" s="206">
        <f>IF(COUNTBLANK(C64:G64)=4,SUM(C64:F64)*B64,"veuillez entrer une valeur")</f>
        <v>6</v>
      </c>
      <c r="I64" s="141"/>
      <c r="J64" s="141"/>
      <c r="K64" s="141"/>
      <c r="L64" s="125"/>
      <c r="M64" s="125"/>
      <c r="N64" s="125"/>
      <c r="O64" s="125"/>
      <c r="P64" s="125"/>
      <c r="Q64" s="125"/>
    </row>
    <row r="65" spans="1:17" ht="55.5" thickBot="1" x14ac:dyDescent="0.95">
      <c r="A65" s="203" t="s">
        <v>19</v>
      </c>
      <c r="B65" s="204">
        <v>1</v>
      </c>
      <c r="C65" s="231"/>
      <c r="D65" s="231">
        <v>2</v>
      </c>
      <c r="E65" s="231"/>
      <c r="F65" s="231"/>
      <c r="G65" s="232"/>
      <c r="H65" s="210">
        <f>IF(COUNTBLANK(C65:G65)=4,SUM(C65:F65)*B65,"veuillez entrer une valeur")</f>
        <v>2</v>
      </c>
      <c r="I65" s="141"/>
      <c r="J65" s="141"/>
      <c r="K65" s="141"/>
      <c r="L65" s="125"/>
      <c r="M65" s="125"/>
      <c r="N65" s="125"/>
      <c r="O65" s="125"/>
      <c r="P65" s="125"/>
      <c r="Q65" s="125"/>
    </row>
    <row r="66" spans="1:17" ht="28" thickBot="1" x14ac:dyDescent="0.95">
      <c r="A66" s="211" t="s">
        <v>50</v>
      </c>
      <c r="B66" s="212">
        <f>3*B62-IF(G63="x",3*B63,0)-IF(G64="x",3*B64,0)-IF(G65="x",3*B65,0)</f>
        <v>18</v>
      </c>
      <c r="C66" s="213"/>
      <c r="D66" s="213"/>
      <c r="E66" s="233"/>
      <c r="F66" s="234" t="s">
        <v>25</v>
      </c>
      <c r="G66" s="215"/>
      <c r="H66" s="216">
        <f>SUM(H63:H65)</f>
        <v>14</v>
      </c>
      <c r="I66" s="141"/>
      <c r="J66" s="141"/>
      <c r="K66" s="141"/>
      <c r="L66" s="125"/>
      <c r="M66" s="125"/>
      <c r="N66" s="125"/>
      <c r="O66" s="125"/>
      <c r="P66" s="125"/>
      <c r="Q66" s="125"/>
    </row>
    <row r="67" spans="1:17" ht="28" thickBot="1" x14ac:dyDescent="0.95">
      <c r="A67" s="128"/>
      <c r="B67" s="128"/>
      <c r="C67" s="128"/>
      <c r="D67" s="128"/>
      <c r="E67" s="128"/>
      <c r="F67" s="128"/>
      <c r="G67" s="128"/>
      <c r="H67" s="128"/>
      <c r="I67" s="141"/>
      <c r="J67" s="141"/>
      <c r="K67" s="141"/>
      <c r="L67" s="125"/>
      <c r="M67" s="125"/>
      <c r="N67" s="125"/>
      <c r="O67" s="125"/>
      <c r="P67" s="125"/>
      <c r="Q67" s="125"/>
    </row>
    <row r="68" spans="1:17" ht="55" x14ac:dyDescent="0.9">
      <c r="A68" s="189" t="s">
        <v>20</v>
      </c>
      <c r="B68" s="217" t="s">
        <v>56</v>
      </c>
      <c r="C68" s="218" t="s">
        <v>8</v>
      </c>
      <c r="D68" s="219" t="s">
        <v>2</v>
      </c>
      <c r="E68" s="220" t="s">
        <v>9</v>
      </c>
      <c r="F68" s="235" t="s">
        <v>10</v>
      </c>
      <c r="G68" s="194" t="s">
        <v>51</v>
      </c>
      <c r="H68" s="195" t="s">
        <v>11</v>
      </c>
      <c r="I68" s="141"/>
      <c r="J68" s="141"/>
      <c r="K68" s="141"/>
      <c r="L68" s="125"/>
      <c r="M68" s="125"/>
      <c r="N68" s="125"/>
      <c r="O68" s="125"/>
      <c r="P68" s="125"/>
      <c r="Q68" s="125"/>
    </row>
    <row r="69" spans="1:17" ht="55" x14ac:dyDescent="0.9">
      <c r="A69" s="196"/>
      <c r="B69" s="222">
        <f>SUM(B70:B72)</f>
        <v>4</v>
      </c>
      <c r="C69" s="223" t="s">
        <v>12</v>
      </c>
      <c r="D69" s="224" t="s">
        <v>13</v>
      </c>
      <c r="E69" s="225" t="s">
        <v>14</v>
      </c>
      <c r="F69" s="236" t="s">
        <v>15</v>
      </c>
      <c r="G69" s="227" t="s">
        <v>55</v>
      </c>
      <c r="H69" s="228"/>
      <c r="I69" s="141"/>
      <c r="J69" s="141"/>
      <c r="K69" s="141"/>
      <c r="L69" s="125"/>
      <c r="M69" s="125"/>
      <c r="N69" s="125"/>
      <c r="O69" s="125"/>
      <c r="P69" s="125"/>
      <c r="Q69" s="125"/>
    </row>
    <row r="70" spans="1:17" ht="137.5" x14ac:dyDescent="0.9">
      <c r="A70" s="203" t="s">
        <v>143</v>
      </c>
      <c r="B70" s="204">
        <v>2</v>
      </c>
      <c r="C70" s="229">
        <v>3</v>
      </c>
      <c r="D70" s="229"/>
      <c r="E70" s="229"/>
      <c r="F70" s="229"/>
      <c r="G70" s="230"/>
      <c r="H70" s="206">
        <f>IF(COUNTBLANK(C70:G70)=4,SUM(C70:F70)*B70,"veuillez entrer une valeur")</f>
        <v>6</v>
      </c>
      <c r="I70" s="141"/>
      <c r="J70" s="141"/>
      <c r="K70" s="141"/>
      <c r="L70" s="125"/>
      <c r="M70" s="125"/>
      <c r="N70" s="125"/>
      <c r="O70" s="125"/>
      <c r="P70" s="125"/>
      <c r="Q70" s="125"/>
    </row>
    <row r="71" spans="1:17" ht="165" x14ac:dyDescent="0.9">
      <c r="A71" s="203" t="s">
        <v>144</v>
      </c>
      <c r="B71" s="204">
        <v>1</v>
      </c>
      <c r="C71" s="229">
        <v>3</v>
      </c>
      <c r="D71" s="229"/>
      <c r="E71" s="229"/>
      <c r="F71" s="229"/>
      <c r="G71" s="205"/>
      <c r="H71" s="206">
        <f>IF(COUNTBLANK(C71:G71)=4,SUM(C71:F71)*B71,"veuillez entrer une valeur")</f>
        <v>3</v>
      </c>
      <c r="I71" s="141"/>
      <c r="J71" s="141"/>
      <c r="K71" s="141"/>
      <c r="L71" s="125"/>
      <c r="M71" s="125"/>
      <c r="N71" s="125"/>
      <c r="O71" s="125"/>
      <c r="P71" s="125"/>
      <c r="Q71" s="125"/>
    </row>
    <row r="72" spans="1:17" ht="248" thickBot="1" x14ac:dyDescent="0.95">
      <c r="A72" s="203" t="s">
        <v>145</v>
      </c>
      <c r="B72" s="204">
        <v>1</v>
      </c>
      <c r="C72" s="231"/>
      <c r="D72" s="231">
        <v>2</v>
      </c>
      <c r="E72" s="231"/>
      <c r="F72" s="231"/>
      <c r="G72" s="232"/>
      <c r="H72" s="210">
        <f>IF(COUNTBLANK(C72:G72)=4,SUM(C72:F72)*B72,"veuillez entrer une valeur")</f>
        <v>2</v>
      </c>
      <c r="I72" s="141"/>
      <c r="J72" s="141"/>
      <c r="K72" s="141"/>
      <c r="L72" s="125"/>
      <c r="M72" s="125"/>
      <c r="N72" s="125"/>
      <c r="O72" s="125"/>
      <c r="P72" s="125"/>
      <c r="Q72" s="125"/>
    </row>
    <row r="73" spans="1:17" ht="28" thickBot="1" x14ac:dyDescent="0.95">
      <c r="A73" s="211" t="s">
        <v>50</v>
      </c>
      <c r="B73" s="212">
        <f>3*B69-IF(G70="x",3*B70,0)-IF(G71="x",3*B71,0)-IF(G72="x",3*B72,0)</f>
        <v>12</v>
      </c>
      <c r="C73" s="213"/>
      <c r="D73" s="213"/>
      <c r="E73" s="233"/>
      <c r="F73" s="234" t="s">
        <v>25</v>
      </c>
      <c r="G73" s="215"/>
      <c r="H73" s="216">
        <f>SUM(H70:H72)</f>
        <v>11</v>
      </c>
      <c r="I73" s="141"/>
      <c r="J73" s="141"/>
      <c r="K73" s="141"/>
      <c r="L73" s="125"/>
      <c r="M73" s="125"/>
      <c r="N73" s="125"/>
      <c r="O73" s="125"/>
      <c r="P73" s="125"/>
      <c r="Q73" s="125"/>
    </row>
    <row r="74" spans="1:17" ht="28" thickBot="1" x14ac:dyDescent="0.95">
      <c r="A74" s="128"/>
      <c r="B74" s="128"/>
      <c r="C74" s="128"/>
      <c r="D74" s="128"/>
      <c r="E74" s="128"/>
      <c r="F74" s="128"/>
      <c r="G74" s="128"/>
      <c r="H74" s="128"/>
      <c r="I74" s="141"/>
      <c r="J74" s="141"/>
      <c r="K74" s="141"/>
      <c r="L74" s="125"/>
      <c r="M74" s="125"/>
      <c r="N74" s="125"/>
      <c r="O74" s="125"/>
      <c r="P74" s="125"/>
      <c r="Q74" s="125"/>
    </row>
    <row r="75" spans="1:17" ht="55" x14ac:dyDescent="0.9">
      <c r="A75" s="237" t="s">
        <v>52</v>
      </c>
      <c r="B75" s="238">
        <f>SUM(B59+B66+B73)</f>
        <v>51</v>
      </c>
      <c r="C75" s="239">
        <f>SUM(H73+H66+H59)</f>
        <v>43</v>
      </c>
      <c r="D75" s="128"/>
      <c r="E75" s="128"/>
      <c r="F75" s="128"/>
      <c r="G75" s="128"/>
      <c r="H75" s="128"/>
      <c r="I75" s="141"/>
      <c r="J75" s="141"/>
      <c r="K75" s="141"/>
      <c r="L75" s="125"/>
      <c r="M75" s="125"/>
      <c r="N75" s="125"/>
      <c r="O75" s="125"/>
      <c r="P75" s="125"/>
      <c r="Q75" s="125"/>
    </row>
    <row r="76" spans="1:17" ht="28" thickBot="1" x14ac:dyDescent="0.95">
      <c r="A76" s="807" t="s">
        <v>60</v>
      </c>
      <c r="B76" s="808"/>
      <c r="C76" s="240">
        <f>(C75/B75)*20</f>
        <v>16.862745098039216</v>
      </c>
      <c r="D76" s="128"/>
      <c r="E76" s="128"/>
      <c r="F76" s="128"/>
      <c r="G76" s="128"/>
      <c r="H76" s="128"/>
      <c r="I76" s="141"/>
      <c r="J76" s="141"/>
      <c r="K76" s="141"/>
      <c r="L76" s="125"/>
      <c r="M76" s="125"/>
      <c r="N76" s="125"/>
      <c r="O76" s="125"/>
      <c r="P76" s="125"/>
      <c r="Q76" s="125"/>
    </row>
    <row r="77" spans="1:17" ht="27.5" x14ac:dyDescent="0.9">
      <c r="A77" s="130"/>
      <c r="B77" s="184"/>
      <c r="C77" s="128"/>
      <c r="D77" s="128"/>
      <c r="E77" s="128"/>
      <c r="F77" s="128"/>
      <c r="G77" s="128"/>
      <c r="H77" s="128"/>
      <c r="I77" s="141"/>
      <c r="J77" s="141"/>
      <c r="K77" s="141"/>
      <c r="L77" s="125"/>
      <c r="M77" s="125"/>
      <c r="N77" s="125"/>
      <c r="O77" s="125"/>
      <c r="P77" s="125"/>
      <c r="Q77" s="125"/>
    </row>
    <row r="78" spans="1:17" x14ac:dyDescent="0.9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</row>
    <row r="79" spans="1:17" ht="38" x14ac:dyDescent="0.9">
      <c r="A79" s="124" t="s">
        <v>63</v>
      </c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25"/>
      <c r="M79" s="125"/>
      <c r="N79" s="125"/>
      <c r="O79" s="125"/>
      <c r="P79" s="125"/>
      <c r="Q79" s="125"/>
    </row>
    <row r="80" spans="1:17" ht="22" thickBot="1" x14ac:dyDescent="0.95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25"/>
      <c r="M80" s="125"/>
      <c r="N80" s="125"/>
      <c r="O80" s="125"/>
      <c r="P80" s="125"/>
      <c r="Q80" s="125"/>
    </row>
    <row r="81" spans="1:17" ht="28" thickBot="1" x14ac:dyDescent="0.95">
      <c r="A81" s="241"/>
      <c r="B81" s="795" t="s">
        <v>65</v>
      </c>
      <c r="C81" s="796"/>
      <c r="D81" s="797"/>
      <c r="E81" s="795" t="s">
        <v>67</v>
      </c>
      <c r="F81" s="796"/>
      <c r="G81" s="797"/>
      <c r="H81" s="795" t="s">
        <v>68</v>
      </c>
      <c r="I81" s="796"/>
      <c r="J81" s="797"/>
      <c r="K81" s="795" t="s">
        <v>69</v>
      </c>
      <c r="L81" s="796"/>
      <c r="M81" s="797"/>
      <c r="N81" s="795" t="s">
        <v>70</v>
      </c>
      <c r="O81" s="796"/>
      <c r="P81" s="797"/>
      <c r="Q81" s="125"/>
    </row>
    <row r="82" spans="1:17" ht="27.5" x14ac:dyDescent="0.9">
      <c r="A82" s="242" t="s">
        <v>64</v>
      </c>
      <c r="B82" s="901"/>
      <c r="C82" s="799"/>
      <c r="D82" s="800"/>
      <c r="E82" s="801">
        <f>DATE(YEAR(B83)+1,MONTH(B83),DAY(B83))</f>
        <v>44772</v>
      </c>
      <c r="F82" s="802"/>
      <c r="G82" s="803"/>
      <c r="H82" s="801">
        <f>DATE(YEAR(B83)+2,MONTH(B83),DAY(B83))</f>
        <v>45137</v>
      </c>
      <c r="I82" s="802"/>
      <c r="J82" s="803"/>
      <c r="K82" s="801">
        <f>DATE(YEAR(B83)+3,MONTH(B83),DAY(B83))</f>
        <v>45503</v>
      </c>
      <c r="L82" s="802"/>
      <c r="M82" s="803"/>
      <c r="N82" s="801">
        <f>DATE(YEAR(B83)+4,MONTH(B83),DAY(B83))</f>
        <v>45868</v>
      </c>
      <c r="O82" s="802"/>
      <c r="P82" s="803"/>
      <c r="Q82" s="125"/>
    </row>
    <row r="83" spans="1:17" ht="27.5" x14ac:dyDescent="0.9">
      <c r="A83" s="243" t="s">
        <v>26</v>
      </c>
      <c r="B83" s="788">
        <v>44407</v>
      </c>
      <c r="C83" s="786"/>
      <c r="D83" s="787"/>
      <c r="E83" s="788">
        <v>44767</v>
      </c>
      <c r="F83" s="786"/>
      <c r="G83" s="787"/>
      <c r="H83" s="788">
        <v>45149</v>
      </c>
      <c r="I83" s="786"/>
      <c r="J83" s="787"/>
      <c r="K83" s="785"/>
      <c r="L83" s="786"/>
      <c r="M83" s="787"/>
      <c r="N83" s="785"/>
      <c r="O83" s="786"/>
      <c r="P83" s="787"/>
      <c r="Q83" s="125"/>
    </row>
    <row r="84" spans="1:17" ht="27.5" x14ac:dyDescent="0.9">
      <c r="A84" s="244" t="s">
        <v>27</v>
      </c>
      <c r="B84" s="789">
        <v>14.9</v>
      </c>
      <c r="C84" s="790"/>
      <c r="D84" s="791"/>
      <c r="E84" s="792">
        <v>13.33</v>
      </c>
      <c r="F84" s="793"/>
      <c r="G84" s="794"/>
      <c r="H84" s="785">
        <f>C76</f>
        <v>16.862745098039216</v>
      </c>
      <c r="I84" s="786"/>
      <c r="J84" s="787"/>
      <c r="K84" s="785"/>
      <c r="L84" s="786"/>
      <c r="M84" s="787"/>
      <c r="N84" s="785"/>
      <c r="O84" s="786"/>
      <c r="P84" s="787"/>
      <c r="Q84" s="125"/>
    </row>
    <row r="85" spans="1:17" ht="55" x14ac:dyDescent="0.9">
      <c r="A85" s="243" t="s">
        <v>43</v>
      </c>
      <c r="B85" s="785"/>
      <c r="C85" s="786"/>
      <c r="D85" s="787"/>
      <c r="E85" s="785"/>
      <c r="F85" s="786"/>
      <c r="G85" s="787"/>
      <c r="H85" s="861"/>
      <c r="I85" s="862"/>
      <c r="J85" s="863"/>
      <c r="K85" s="785"/>
      <c r="L85" s="786"/>
      <c r="M85" s="787"/>
      <c r="N85" s="785"/>
      <c r="O85" s="786"/>
      <c r="P85" s="787"/>
      <c r="Q85" s="125"/>
    </row>
    <row r="86" spans="1:17" ht="35" x14ac:dyDescent="0.9">
      <c r="A86" s="245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25"/>
      <c r="M86" s="125"/>
      <c r="N86" s="125"/>
      <c r="O86" s="125"/>
      <c r="P86" s="125"/>
      <c r="Q86" s="125"/>
    </row>
  </sheetData>
  <mergeCells count="57">
    <mergeCell ref="B3:H3"/>
    <mergeCell ref="B5:D5"/>
    <mergeCell ref="F5:H5"/>
    <mergeCell ref="A8:B8"/>
    <mergeCell ref="A9:B9"/>
    <mergeCell ref="E8:H8"/>
    <mergeCell ref="D12:E12"/>
    <mergeCell ref="G12:H12"/>
    <mergeCell ref="B13:H13"/>
    <mergeCell ref="B14:H14"/>
    <mergeCell ref="B17:D17"/>
    <mergeCell ref="F17:H17"/>
    <mergeCell ref="B18:D18"/>
    <mergeCell ref="F18:H18"/>
    <mergeCell ref="B19:D19"/>
    <mergeCell ref="F19:H19"/>
    <mergeCell ref="B20:D20"/>
    <mergeCell ref="F20:H20"/>
    <mergeCell ref="A25:C25"/>
    <mergeCell ref="D25:F25"/>
    <mergeCell ref="A26:C26"/>
    <mergeCell ref="D26:F26"/>
    <mergeCell ref="A27:C27"/>
    <mergeCell ref="D27:F27"/>
    <mergeCell ref="A28:C28"/>
    <mergeCell ref="D28:F28"/>
    <mergeCell ref="A29:C29"/>
    <mergeCell ref="D29:F29"/>
    <mergeCell ref="A30:C30"/>
    <mergeCell ref="D30:F30"/>
    <mergeCell ref="A43:H43"/>
    <mergeCell ref="A76:B76"/>
    <mergeCell ref="B81:D81"/>
    <mergeCell ref="E81:G81"/>
    <mergeCell ref="H81:J81"/>
    <mergeCell ref="N81:P81"/>
    <mergeCell ref="B82:D82"/>
    <mergeCell ref="E82:G82"/>
    <mergeCell ref="H82:J82"/>
    <mergeCell ref="K82:M82"/>
    <mergeCell ref="N82:P82"/>
    <mergeCell ref="K81:M81"/>
    <mergeCell ref="B84:D84"/>
    <mergeCell ref="E84:G84"/>
    <mergeCell ref="H84:J84"/>
    <mergeCell ref="K84:M84"/>
    <mergeCell ref="N84:P84"/>
    <mergeCell ref="B83:D83"/>
    <mergeCell ref="E83:G83"/>
    <mergeCell ref="H83:J83"/>
    <mergeCell ref="K83:M83"/>
    <mergeCell ref="N83:P83"/>
    <mergeCell ref="B85:D85"/>
    <mergeCell ref="E85:G85"/>
    <mergeCell ref="H85:J85"/>
    <mergeCell ref="K85:M85"/>
    <mergeCell ref="N85:P85"/>
  </mergeCells>
  <conditionalFormatting sqref="B83:D83">
    <cfRule type="cellIs" dxfId="9" priority="2" operator="equal">
      <formula>"veuillez saisir ici une date"</formula>
    </cfRule>
  </conditionalFormatting>
  <conditionalFormatting sqref="H57:H58 H63:H65 H70:H72">
    <cfRule type="cellIs" dxfId="8" priority="5" operator="equal">
      <formula>"veuillez entrer une valeur"</formula>
    </cfRule>
  </conditionalFormatting>
  <dataValidations count="1">
    <dataValidation type="list" allowBlank="1" showInputMessage="1" showErrorMessage="1" sqref="B6:D6" xr:uid="{00000000-0002-0000-2A00-000000000000}">
      <formula1>"Fournisseur,Prestataire de Service"</formula1>
    </dataValidation>
  </dataValidation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FF0000"/>
  </sheetPr>
  <dimension ref="B2:Q87"/>
  <sheetViews>
    <sheetView topLeftCell="A74" zoomScale="60" zoomScaleNormal="60" zoomScalePageLayoutView="27" workbookViewId="0">
      <selection activeCell="E81" sqref="E81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177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43460</v>
      </c>
      <c r="D6" s="856"/>
      <c r="E6" s="857"/>
      <c r="F6" s="129" t="s">
        <v>71</v>
      </c>
      <c r="G6" s="855">
        <v>43460</v>
      </c>
      <c r="H6" s="856"/>
      <c r="I6" s="85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/>
      <c r="E9" s="138"/>
      <c r="F9" s="858" t="s">
        <v>83</v>
      </c>
      <c r="G9" s="823"/>
      <c r="H9" s="823"/>
      <c r="I9" s="824"/>
      <c r="J9" s="141"/>
    </row>
    <row r="10" spans="2:10" ht="28" thickBot="1" x14ac:dyDescent="0.4">
      <c r="B10" s="839" t="s">
        <v>30</v>
      </c>
      <c r="C10" s="840"/>
      <c r="D10" s="143" t="s">
        <v>78</v>
      </c>
      <c r="E10" s="138"/>
      <c r="F10" s="859"/>
      <c r="G10" s="817"/>
      <c r="H10" s="817"/>
      <c r="I10" s="81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 t="s">
        <v>84</v>
      </c>
      <c r="D13" s="136" t="s">
        <v>32</v>
      </c>
      <c r="E13" s="819" t="s">
        <v>178</v>
      </c>
      <c r="F13" s="820"/>
      <c r="G13" s="136" t="s">
        <v>33</v>
      </c>
      <c r="H13" s="819" t="s">
        <v>179</v>
      </c>
      <c r="I13" s="803"/>
      <c r="J13" s="128"/>
    </row>
    <row r="14" spans="2:10" ht="27.5" x14ac:dyDescent="0.35">
      <c r="B14" s="148" t="s">
        <v>34</v>
      </c>
      <c r="C14" s="821" t="s">
        <v>180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860"/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476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181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108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>
        <v>775913357</v>
      </c>
      <c r="D20" s="813"/>
      <c r="E20" s="814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648" t="s">
        <v>182</v>
      </c>
      <c r="D21" s="817"/>
      <c r="E21" s="818"/>
      <c r="F21" s="159" t="s">
        <v>40</v>
      </c>
      <c r="G21" s="816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/>
      <c r="E58" s="205"/>
      <c r="F58" s="205"/>
      <c r="G58" s="205"/>
      <c r="H58" s="205"/>
      <c r="I58" s="206" t="str">
        <f>IF(COUNTBLANK(D58:H58)=4,SUM(D58:G58)*C58,"veuillez entrer une valeur")</f>
        <v>veuillez entrer une valeur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/>
      <c r="E59" s="209"/>
      <c r="F59" s="209"/>
      <c r="G59" s="209"/>
      <c r="H59" s="209"/>
      <c r="I59" s="210" t="str">
        <f>IF(COUNTBLANK(D59:H59)=4,SUM(D59:G59)*C59,"veuillez entrer une valeur")</f>
        <v>veuillez entrer une valeur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0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82.5" x14ac:dyDescent="0.35">
      <c r="B64" s="203" t="s">
        <v>18</v>
      </c>
      <c r="C64" s="204">
        <v>3</v>
      </c>
      <c r="D64" s="229"/>
      <c r="E64" s="229"/>
      <c r="F64" s="229"/>
      <c r="G64" s="229"/>
      <c r="H64" s="230"/>
      <c r="I64" s="206" t="str">
        <f>IF(COUNTBLANK(D64:H64)=4,SUM(D64:G64)*C64,"veuillez entrer une valeur")</f>
        <v>veuillez entrer une valeur</v>
      </c>
      <c r="J64" s="141"/>
      <c r="K64" s="141"/>
      <c r="L64" s="141"/>
    </row>
    <row r="65" spans="2:12" ht="82.5" x14ac:dyDescent="0.35">
      <c r="B65" s="203" t="s">
        <v>42</v>
      </c>
      <c r="C65" s="204">
        <v>2</v>
      </c>
      <c r="D65" s="229"/>
      <c r="E65" s="229"/>
      <c r="F65" s="229"/>
      <c r="G65" s="229"/>
      <c r="H65" s="205"/>
      <c r="I65" s="206" t="str">
        <f>IF(COUNTBLANK(D65:H65)=4,SUM(D65:G65)*C65,"veuillez entrer une valeur")</f>
        <v>veuillez entrer une valeur</v>
      </c>
      <c r="J65" s="141"/>
      <c r="K65" s="141"/>
      <c r="L65" s="141"/>
    </row>
    <row r="66" spans="2:12" ht="83" thickBot="1" x14ac:dyDescent="0.4">
      <c r="B66" s="203" t="s">
        <v>19</v>
      </c>
      <c r="C66" s="204">
        <v>1</v>
      </c>
      <c r="D66" s="231"/>
      <c r="E66" s="231"/>
      <c r="F66" s="231"/>
      <c r="G66" s="231"/>
      <c r="H66" s="232"/>
      <c r="I66" s="210" t="str">
        <f>IF(COUNTBLANK(D66:H66)=4,SUM(D66:G66)*C66,"veuillez entrer une valeur")</f>
        <v>veuillez entrer une valeur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0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/>
      <c r="E71" s="229"/>
      <c r="F71" s="229"/>
      <c r="G71" s="229"/>
      <c r="H71" s="230"/>
      <c r="I71" s="206" t="str">
        <f>IF(COUNTBLANK(D71:H71)=4,SUM(D71:G71)*C71,"veuillez entrer une valeur")</f>
        <v>veuillez entrer une valeur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/>
      <c r="E72" s="229"/>
      <c r="F72" s="229"/>
      <c r="G72" s="229"/>
      <c r="H72" s="205"/>
      <c r="I72" s="206" t="str">
        <f>IF(COUNTBLANK(D72:H72)=4,SUM(D72:G72)*C72,"veuillez entrer une valeur")</f>
        <v>veuillez entrer une valeur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/>
      <c r="E73" s="231"/>
      <c r="F73" s="231"/>
      <c r="G73" s="231"/>
      <c r="H73" s="232"/>
      <c r="I73" s="210" t="str">
        <f>IF(COUNTBLANK(D73:H73)=4,SUM(D73:G73)*C73,"veuillez entrer une valeur")</f>
        <v>veuillez entrer une valeur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0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0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 t="s">
        <v>222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17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17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</row>
    <row r="83" spans="2:17" ht="43.15" customHeight="1" x14ac:dyDescent="0.35">
      <c r="B83" s="242" t="s">
        <v>64</v>
      </c>
      <c r="C83" s="788">
        <v>43644</v>
      </c>
      <c r="D83" s="786"/>
      <c r="E83" s="787"/>
      <c r="F83" s="801">
        <v>44010</v>
      </c>
      <c r="G83" s="802"/>
      <c r="H83" s="803"/>
      <c r="I83" s="801">
        <v>44375</v>
      </c>
      <c r="J83" s="802"/>
      <c r="K83" s="803"/>
      <c r="L83" s="801">
        <f>DATE(YEAR(C84)+3,MONTH(C84),DAY(C84))</f>
        <v>44740</v>
      </c>
      <c r="M83" s="802"/>
      <c r="N83" s="803"/>
      <c r="O83" s="801">
        <f>DATE(YEAR(C84)+4,MONTH(C84),DAY(C84))</f>
        <v>45105</v>
      </c>
      <c r="P83" s="802"/>
      <c r="Q83" s="803"/>
    </row>
    <row r="84" spans="2:17" ht="27.5" x14ac:dyDescent="0.35">
      <c r="B84" s="243" t="s">
        <v>26</v>
      </c>
      <c r="C84" s="788">
        <v>43644</v>
      </c>
      <c r="D84" s="786"/>
      <c r="E84" s="787"/>
      <c r="F84" s="788" t="s">
        <v>213</v>
      </c>
      <c r="G84" s="786"/>
      <c r="H84" s="787"/>
      <c r="I84" s="785" t="s">
        <v>213</v>
      </c>
      <c r="J84" s="786"/>
      <c r="K84" s="787"/>
      <c r="L84" s="785" t="s">
        <v>213</v>
      </c>
      <c r="M84" s="786"/>
      <c r="N84" s="787"/>
      <c r="O84" s="785"/>
      <c r="P84" s="786"/>
      <c r="Q84" s="787"/>
    </row>
    <row r="85" spans="2:17" ht="27.5" x14ac:dyDescent="0.35">
      <c r="B85" s="244" t="s">
        <v>27</v>
      </c>
      <c r="C85" s="872">
        <v>14.5</v>
      </c>
      <c r="D85" s="873"/>
      <c r="E85" s="874"/>
      <c r="F85" s="785" t="s">
        <v>213</v>
      </c>
      <c r="G85" s="786"/>
      <c r="H85" s="787"/>
      <c r="I85" s="785" t="s">
        <v>222</v>
      </c>
      <c r="J85" s="786"/>
      <c r="K85" s="787"/>
      <c r="L85" s="785" t="s">
        <v>222</v>
      </c>
      <c r="M85" s="786"/>
      <c r="N85" s="787"/>
      <c r="O85" s="785"/>
      <c r="P85" s="786"/>
      <c r="Q85" s="787"/>
    </row>
    <row r="86" spans="2:17" ht="78" customHeight="1" x14ac:dyDescent="0.35">
      <c r="B86" s="243" t="s">
        <v>43</v>
      </c>
      <c r="C86" s="861"/>
      <c r="D86" s="862"/>
      <c r="E86" s="863"/>
      <c r="F86" s="861" t="s">
        <v>359</v>
      </c>
      <c r="G86" s="862"/>
      <c r="H86" s="863"/>
      <c r="I86" s="861" t="s">
        <v>359</v>
      </c>
      <c r="J86" s="862"/>
      <c r="K86" s="863"/>
      <c r="L86" s="861" t="s">
        <v>359</v>
      </c>
      <c r="M86" s="862"/>
      <c r="N86" s="863"/>
      <c r="O86" s="861" t="s">
        <v>359</v>
      </c>
      <c r="P86" s="862"/>
      <c r="Q86" s="863"/>
    </row>
    <row r="87" spans="2:17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C83:E84">
    <cfRule type="cellIs" dxfId="7" priority="1" operator="equal">
      <formula>"veuillez saisir ici une date"</formula>
    </cfRule>
  </conditionalFormatting>
  <conditionalFormatting sqref="I58:I59 I64:I66 I71:I73">
    <cfRule type="cellIs" dxfId="6" priority="6" operator="equal">
      <formula>"veuillez entrer une valeur"</formula>
    </cfRule>
  </conditionalFormatting>
  <dataValidations count="1">
    <dataValidation type="list" allowBlank="1" showInputMessage="1" showErrorMessage="1" sqref="C7:E7" xr:uid="{00000000-0002-0000-2B00-000000000000}">
      <formula1>"Fournisseur,Prestataire de Service"</formula1>
    </dataValidation>
  </dataValidations>
  <hyperlinks>
    <hyperlink ref="C21" r:id="rId1" xr:uid="{00000000-0004-0000-2B00-000000000000}"/>
  </hyperlinks>
  <pageMargins left="0.7" right="0.7" top="0.75" bottom="0.75" header="0.3" footer="0.3"/>
  <pageSetup paperSize="9" scale="50" orientation="portrait"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00B050"/>
  </sheetPr>
  <dimension ref="B2:T87"/>
  <sheetViews>
    <sheetView topLeftCell="C74" zoomScale="60" zoomScaleNormal="60" zoomScalePageLayoutView="27" workbookViewId="0">
      <selection activeCell="I82" sqref="I82:K82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97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55">
        <v>42781</v>
      </c>
      <c r="D6" s="856"/>
      <c r="E6" s="857"/>
      <c r="F6" s="129" t="s">
        <v>71</v>
      </c>
      <c r="G6" s="855">
        <v>42781</v>
      </c>
      <c r="H6" s="856"/>
      <c r="I6" s="857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27.5" x14ac:dyDescent="0.35">
      <c r="B9" s="831" t="s">
        <v>29</v>
      </c>
      <c r="C9" s="832"/>
      <c r="D9" s="137"/>
      <c r="E9" s="138"/>
      <c r="F9" s="858" t="s">
        <v>83</v>
      </c>
      <c r="G9" s="823"/>
      <c r="H9" s="823"/>
      <c r="I9" s="824"/>
      <c r="J9" s="141"/>
    </row>
    <row r="10" spans="2:10" ht="28" thickBot="1" x14ac:dyDescent="0.4">
      <c r="B10" s="839" t="s">
        <v>30</v>
      </c>
      <c r="C10" s="840"/>
      <c r="D10" s="143" t="s">
        <v>78</v>
      </c>
      <c r="E10" s="138"/>
      <c r="F10" s="859"/>
      <c r="G10" s="817"/>
      <c r="H10" s="817"/>
      <c r="I10" s="81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 t="s">
        <v>126</v>
      </c>
      <c r="D13" s="136" t="s">
        <v>32</v>
      </c>
      <c r="E13" s="819" t="s">
        <v>128</v>
      </c>
      <c r="F13" s="820"/>
      <c r="G13" s="136" t="s">
        <v>33</v>
      </c>
      <c r="H13" s="819" t="s">
        <v>127</v>
      </c>
      <c r="I13" s="803"/>
      <c r="J13" s="128"/>
    </row>
    <row r="14" spans="2:10" ht="27.5" x14ac:dyDescent="0.35">
      <c r="B14" s="148" t="s">
        <v>34</v>
      </c>
      <c r="C14" s="821" t="s">
        <v>100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860"/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152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98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99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>
        <v>776620848</v>
      </c>
      <c r="D20" s="813"/>
      <c r="E20" s="814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816"/>
      <c r="D21" s="817"/>
      <c r="E21" s="818"/>
      <c r="F21" s="159" t="s">
        <v>40</v>
      </c>
      <c r="G21" s="648" t="s">
        <v>129</v>
      </c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>
        <v>3</v>
      </c>
      <c r="E58" s="205"/>
      <c r="F58" s="205"/>
      <c r="G58" s="205"/>
      <c r="H58" s="205"/>
      <c r="I58" s="206">
        <f>IF(COUNTBLANK(D58:H58)=4,SUM(D58:G58)*C58,"veuillez entrer une valeur")</f>
        <v>12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/>
      <c r="E59" s="209">
        <v>2</v>
      </c>
      <c r="F59" s="209"/>
      <c r="G59" s="209"/>
      <c r="H59" s="209"/>
      <c r="I59" s="210">
        <f>IF(COUNTBLANK(D59:H59)=4,SUM(D59:G59)*C59,"veuillez entrer une valeur")</f>
        <v>6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18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>
        <v>3</v>
      </c>
      <c r="E64" s="229"/>
      <c r="F64" s="229"/>
      <c r="G64" s="229"/>
      <c r="H64" s="230"/>
      <c r="I64" s="206">
        <f>IF(COUNTBLANK(D64:H64)=4,SUM(D64:G64)*C64,"veuillez entrer une valeur")</f>
        <v>9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/>
      <c r="E65" s="229">
        <v>2</v>
      </c>
      <c r="F65" s="229"/>
      <c r="G65" s="229"/>
      <c r="H65" s="205"/>
      <c r="I65" s="206">
        <f>IF(COUNTBLANK(D65:H65)=4,SUM(D65:G65)*C65,"veuillez entrer une valeur")</f>
        <v>4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>
        <v>3</v>
      </c>
      <c r="E66" s="231"/>
      <c r="F66" s="231"/>
      <c r="G66" s="231"/>
      <c r="H66" s="232"/>
      <c r="I66" s="210">
        <f>IF(COUNTBLANK(D66:H66)=4,SUM(D66:G66)*C66,"veuillez entrer une valeur")</f>
        <v>3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16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/>
      <c r="E71" s="229">
        <v>2</v>
      </c>
      <c r="F71" s="229"/>
      <c r="G71" s="229"/>
      <c r="H71" s="230"/>
      <c r="I71" s="206">
        <f>IF(COUNTBLANK(D71:H71)=4,SUM(D71:G71)*C71,"veuillez entrer une valeur")</f>
        <v>4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/>
      <c r="E72" s="229">
        <v>2</v>
      </c>
      <c r="F72" s="229"/>
      <c r="G72" s="229"/>
      <c r="H72" s="205"/>
      <c r="I72" s="206">
        <f>IF(COUNTBLANK(D72:H72)=4,SUM(D72:G72)*C72,"veuillez entrer une valeur")</f>
        <v>2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/>
      <c r="E73" s="231">
        <v>2</v>
      </c>
      <c r="F73" s="231"/>
      <c r="G73" s="231"/>
      <c r="H73" s="232"/>
      <c r="I73" s="210">
        <f>IF(COUNTBLANK(D73:H73)=4,SUM(D73:G73)*C73,"veuillez entrer une valeur")</f>
        <v>2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8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42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16.470588235294116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20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20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  <c r="R82" s="795" t="s">
        <v>371</v>
      </c>
      <c r="S82" s="796"/>
      <c r="T82" s="797"/>
    </row>
    <row r="83" spans="2:20" ht="43.15" customHeight="1" x14ac:dyDescent="0.35">
      <c r="B83" s="242" t="s">
        <v>64</v>
      </c>
      <c r="C83" s="798">
        <v>43112</v>
      </c>
      <c r="D83" s="799"/>
      <c r="E83" s="800"/>
      <c r="F83" s="801">
        <v>43477</v>
      </c>
      <c r="G83" s="802"/>
      <c r="H83" s="803"/>
      <c r="I83" s="801">
        <v>43842</v>
      </c>
      <c r="J83" s="802"/>
      <c r="K83" s="803"/>
      <c r="L83" s="801">
        <f>DATE(YEAR(C84)+3,MONTH(C84),DAY(C84))</f>
        <v>44208</v>
      </c>
      <c r="M83" s="802"/>
      <c r="N83" s="803"/>
      <c r="O83" s="801">
        <f>DATE(YEAR(C84)+4,MONTH(C84),DAY(C84))</f>
        <v>44573</v>
      </c>
      <c r="P83" s="802"/>
      <c r="Q83" s="803"/>
      <c r="R83" s="801">
        <f>DATE(YEAR(F84)+4,MONTH(F84),DAY(F84))</f>
        <v>44938</v>
      </c>
      <c r="S83" s="802"/>
      <c r="T83" s="803"/>
    </row>
    <row r="84" spans="2:20" ht="27.5" x14ac:dyDescent="0.35">
      <c r="B84" s="243" t="s">
        <v>26</v>
      </c>
      <c r="C84" s="898">
        <v>43112</v>
      </c>
      <c r="D84" s="873"/>
      <c r="E84" s="874"/>
      <c r="F84" s="788">
        <v>43477</v>
      </c>
      <c r="G84" s="786"/>
      <c r="H84" s="787"/>
      <c r="I84" s="788">
        <v>43842</v>
      </c>
      <c r="J84" s="786"/>
      <c r="K84" s="787"/>
      <c r="L84" s="788">
        <v>44407</v>
      </c>
      <c r="M84" s="786"/>
      <c r="N84" s="787"/>
      <c r="O84" s="788">
        <v>44767</v>
      </c>
      <c r="P84" s="786"/>
      <c r="Q84" s="787"/>
      <c r="R84" s="788">
        <v>45149</v>
      </c>
      <c r="S84" s="786"/>
      <c r="T84" s="787"/>
    </row>
    <row r="85" spans="2:20" ht="27.5" x14ac:dyDescent="0.35">
      <c r="B85" s="244" t="s">
        <v>27</v>
      </c>
      <c r="C85" s="789">
        <v>11.37</v>
      </c>
      <c r="D85" s="790"/>
      <c r="E85" s="791"/>
      <c r="F85" s="785">
        <v>13.33</v>
      </c>
      <c r="G85" s="786"/>
      <c r="H85" s="787"/>
      <c r="I85" s="785">
        <v>14.51</v>
      </c>
      <c r="J85" s="786"/>
      <c r="K85" s="787"/>
      <c r="L85" s="785">
        <v>14.9</v>
      </c>
      <c r="M85" s="786"/>
      <c r="N85" s="787"/>
      <c r="O85" s="792">
        <f>D77</f>
        <v>16.470588235294116</v>
      </c>
      <c r="P85" s="793"/>
      <c r="Q85" s="794"/>
      <c r="R85" s="785"/>
      <c r="S85" s="786"/>
      <c r="T85" s="787"/>
    </row>
    <row r="86" spans="2:20" ht="78" customHeight="1" x14ac:dyDescent="0.35">
      <c r="B86" s="243" t="s">
        <v>43</v>
      </c>
      <c r="C86" s="785"/>
      <c r="D86" s="786"/>
      <c r="E86" s="787"/>
      <c r="F86" s="785"/>
      <c r="G86" s="786"/>
      <c r="H86" s="787"/>
      <c r="I86" s="785"/>
      <c r="J86" s="786"/>
      <c r="K86" s="787"/>
      <c r="L86" s="785"/>
      <c r="M86" s="786"/>
      <c r="N86" s="787"/>
      <c r="O86" s="785"/>
      <c r="P86" s="786"/>
      <c r="Q86" s="787"/>
      <c r="R86" s="785" t="s">
        <v>416</v>
      </c>
      <c r="S86" s="786"/>
      <c r="T86" s="787"/>
    </row>
    <row r="87" spans="2:20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62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  <mergeCell ref="R82:T82"/>
    <mergeCell ref="R83:T83"/>
    <mergeCell ref="R84:T84"/>
    <mergeCell ref="R85:T85"/>
    <mergeCell ref="R86:T86"/>
  </mergeCells>
  <conditionalFormatting sqref="I58:I59 I64:I66 I71:I73">
    <cfRule type="cellIs" dxfId="5" priority="5" operator="equal">
      <formula>"veuillez entrer une valeur"</formula>
    </cfRule>
  </conditionalFormatting>
  <dataValidations count="1">
    <dataValidation type="list" allowBlank="1" showInputMessage="1" showErrorMessage="1" sqref="C7:E7" xr:uid="{00000000-0002-0000-2C00-000000000000}">
      <formula1>"Fournisseur,Prestataire de Service"</formula1>
    </dataValidation>
  </dataValidations>
  <hyperlinks>
    <hyperlink ref="G21" r:id="rId1" xr:uid="{00000000-0004-0000-2C00-000000000000}"/>
  </hyperlinks>
  <pageMargins left="0.7" right="0.7" top="0.75" bottom="0.75" header="0.3" footer="0.3"/>
  <pageSetup paperSize="9" scale="50" orientation="portrait"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2:Q88"/>
  <sheetViews>
    <sheetView zoomScale="60" zoomScaleNormal="60" zoomScalePageLayoutView="27" workbookViewId="0">
      <selection activeCell="C4" sqref="C4:I4"/>
    </sheetView>
  </sheetViews>
  <sheetFormatPr baseColWidth="10" defaultColWidth="11.453125" defaultRowHeight="14.5" x14ac:dyDescent="0.35"/>
  <cols>
    <col min="1" max="1" width="6.26953125" style="107" customWidth="1"/>
    <col min="2" max="2" width="25.81640625" style="107" customWidth="1"/>
    <col min="3" max="3" width="17.54296875" style="107" customWidth="1"/>
    <col min="4" max="4" width="20.453125" style="107" customWidth="1"/>
    <col min="5" max="5" width="17.7265625" style="107" customWidth="1"/>
    <col min="6" max="6" width="20.7265625" style="107" customWidth="1"/>
    <col min="7" max="8" width="18" style="107" customWidth="1"/>
    <col min="9" max="9" width="16.81640625" style="107" customWidth="1"/>
    <col min="10" max="10" width="17.453125" style="107" customWidth="1"/>
    <col min="11" max="11" width="17.7265625" style="107" customWidth="1"/>
    <col min="12" max="12" width="17" style="107" customWidth="1"/>
    <col min="13" max="13" width="11.453125" style="107"/>
    <col min="14" max="14" width="13.7265625" style="107" customWidth="1"/>
    <col min="15" max="15" width="15.81640625" style="107" customWidth="1"/>
    <col min="16" max="16" width="14.7265625" style="107" customWidth="1"/>
    <col min="17" max="17" width="16.7265625" style="107" customWidth="1"/>
    <col min="18" max="16384" width="11.453125" style="107"/>
  </cols>
  <sheetData>
    <row r="2" spans="2:10" ht="24" customHeight="1" x14ac:dyDescent="0.35">
      <c r="B2" s="108" t="s">
        <v>37</v>
      </c>
    </row>
    <row r="3" spans="2:10" ht="15" thickBot="1" x14ac:dyDescent="0.4">
      <c r="B3" s="109"/>
    </row>
    <row r="4" spans="2:10" ht="31.9" customHeight="1" thickBot="1" x14ac:dyDescent="0.4">
      <c r="B4" s="76" t="s">
        <v>1</v>
      </c>
      <c r="C4" s="923"/>
      <c r="D4" s="924"/>
      <c r="E4" s="924"/>
      <c r="F4" s="924"/>
      <c r="G4" s="924"/>
      <c r="H4" s="924"/>
      <c r="I4" s="925"/>
      <c r="J4" s="101"/>
    </row>
    <row r="5" spans="2:10" ht="15" thickBot="1" x14ac:dyDescent="0.4"/>
    <row r="6" spans="2:10" ht="52.15" customHeight="1" thickBot="1" x14ac:dyDescent="0.4">
      <c r="B6" s="76" t="s">
        <v>66</v>
      </c>
      <c r="C6" s="926"/>
      <c r="D6" s="927"/>
      <c r="E6" s="928"/>
      <c r="F6" s="106" t="s">
        <v>71</v>
      </c>
      <c r="G6" s="926"/>
      <c r="H6" s="924"/>
      <c r="I6" s="925"/>
    </row>
    <row r="7" spans="2:10" ht="19" thickBot="1" x14ac:dyDescent="0.4">
      <c r="B7" s="110"/>
      <c r="C7" s="110"/>
      <c r="D7" s="110"/>
      <c r="E7" s="110"/>
    </row>
    <row r="8" spans="2:10" ht="28.15" customHeight="1" thickBot="1" x14ac:dyDescent="0.4">
      <c r="B8" s="5" t="s">
        <v>28</v>
      </c>
      <c r="C8" s="6"/>
      <c r="D8" s="7"/>
      <c r="F8" s="5" t="s">
        <v>0</v>
      </c>
      <c r="G8" s="6"/>
      <c r="H8" s="6"/>
      <c r="I8" s="7"/>
      <c r="J8" s="120"/>
    </row>
    <row r="9" spans="2:10" ht="18.75" customHeight="1" x14ac:dyDescent="0.35">
      <c r="B9" s="929" t="s">
        <v>29</v>
      </c>
      <c r="C9" s="930"/>
      <c r="D9" s="3"/>
      <c r="E9" s="111"/>
      <c r="F9" s="931" t="s">
        <v>80</v>
      </c>
      <c r="G9" s="932"/>
      <c r="H9" s="932"/>
      <c r="I9" s="933"/>
      <c r="J9" s="113"/>
    </row>
    <row r="10" spans="2:10" ht="25" thickBot="1" x14ac:dyDescent="0.4">
      <c r="B10" s="937" t="s">
        <v>30</v>
      </c>
      <c r="C10" s="938"/>
      <c r="D10" s="123" t="s">
        <v>214</v>
      </c>
      <c r="E10" s="111"/>
      <c r="F10" s="934"/>
      <c r="G10" s="935"/>
      <c r="H10" s="935"/>
      <c r="I10" s="936"/>
      <c r="J10" s="113"/>
    </row>
    <row r="11" spans="2:10" ht="15" thickBot="1" x14ac:dyDescent="0.4"/>
    <row r="12" spans="2:10" ht="24.65" customHeight="1" thickBot="1" x14ac:dyDescent="0.4">
      <c r="B12" s="5" t="s">
        <v>44</v>
      </c>
      <c r="C12" s="6"/>
      <c r="D12" s="6"/>
      <c r="E12" s="6"/>
      <c r="F12" s="6"/>
      <c r="G12" s="6"/>
      <c r="H12" s="6"/>
      <c r="I12" s="7"/>
      <c r="J12" s="120"/>
    </row>
    <row r="13" spans="2:10" ht="18.5" x14ac:dyDescent="0.35">
      <c r="B13" s="8" t="s">
        <v>31</v>
      </c>
      <c r="C13" s="4" t="s">
        <v>126</v>
      </c>
      <c r="D13" s="11" t="s">
        <v>32</v>
      </c>
      <c r="E13" s="939" t="s">
        <v>135</v>
      </c>
      <c r="F13" s="940"/>
      <c r="G13" s="11" t="s">
        <v>33</v>
      </c>
      <c r="H13" s="939" t="s">
        <v>134</v>
      </c>
      <c r="I13" s="941"/>
      <c r="J13" s="101"/>
    </row>
    <row r="14" spans="2:10" ht="18.5" x14ac:dyDescent="0.35">
      <c r="B14" s="9" t="s">
        <v>34</v>
      </c>
      <c r="C14" s="942" t="s">
        <v>136</v>
      </c>
      <c r="D14" s="943"/>
      <c r="E14" s="943"/>
      <c r="F14" s="943"/>
      <c r="G14" s="943"/>
      <c r="H14" s="943"/>
      <c r="I14" s="944"/>
      <c r="J14" s="101"/>
    </row>
    <row r="15" spans="2:10" ht="19" thickBot="1" x14ac:dyDescent="0.4">
      <c r="B15" s="10" t="s">
        <v>35</v>
      </c>
      <c r="C15" s="945"/>
      <c r="D15" s="946"/>
      <c r="E15" s="946"/>
      <c r="F15" s="946"/>
      <c r="G15" s="946"/>
      <c r="H15" s="946"/>
      <c r="I15" s="947"/>
      <c r="J15" s="101"/>
    </row>
    <row r="16" spans="2:10" ht="19" thickBot="1" x14ac:dyDescent="0.4">
      <c r="B16" s="112"/>
      <c r="C16" s="110"/>
      <c r="D16" s="110"/>
      <c r="E16" s="110"/>
      <c r="F16" s="110"/>
      <c r="G16" s="110"/>
      <c r="H16" s="110"/>
      <c r="I16" s="110"/>
    </row>
    <row r="17" spans="2:12" ht="24" customHeight="1" thickBot="1" x14ac:dyDescent="0.4">
      <c r="B17" s="93" t="s">
        <v>89</v>
      </c>
      <c r="C17" s="94"/>
      <c r="D17" s="94"/>
      <c r="E17" s="95"/>
      <c r="F17" s="5" t="s">
        <v>36</v>
      </c>
      <c r="G17" s="6"/>
      <c r="H17" s="6"/>
      <c r="I17" s="7"/>
      <c r="J17" s="120"/>
    </row>
    <row r="18" spans="2:12" ht="18.5" x14ac:dyDescent="0.35">
      <c r="B18" s="12" t="s">
        <v>38</v>
      </c>
      <c r="C18" s="948"/>
      <c r="D18" s="949"/>
      <c r="E18" s="950"/>
      <c r="F18" s="91" t="s">
        <v>38</v>
      </c>
      <c r="G18" s="948"/>
      <c r="H18" s="949"/>
      <c r="I18" s="950"/>
    </row>
    <row r="19" spans="2:12" ht="18.5" x14ac:dyDescent="0.35">
      <c r="B19" s="13" t="s">
        <v>41</v>
      </c>
      <c r="C19" s="951"/>
      <c r="D19" s="952"/>
      <c r="E19" s="953"/>
      <c r="F19" s="91" t="s">
        <v>41</v>
      </c>
      <c r="G19" s="951"/>
      <c r="H19" s="952"/>
      <c r="I19" s="953"/>
    </row>
    <row r="20" spans="2:12" ht="18.5" x14ac:dyDescent="0.35">
      <c r="B20" s="13" t="s">
        <v>39</v>
      </c>
      <c r="C20" s="954"/>
      <c r="D20" s="952"/>
      <c r="E20" s="953"/>
      <c r="F20" s="91" t="s">
        <v>39</v>
      </c>
      <c r="G20" s="951"/>
      <c r="H20" s="952"/>
      <c r="I20" s="953"/>
    </row>
    <row r="21" spans="2:12" ht="19" thickBot="1" x14ac:dyDescent="0.4">
      <c r="B21" s="122" t="s">
        <v>40</v>
      </c>
      <c r="C21" s="955"/>
      <c r="D21" s="956"/>
      <c r="E21" s="957"/>
      <c r="F21" s="92" t="s">
        <v>40</v>
      </c>
      <c r="G21" s="955"/>
      <c r="H21" s="956"/>
      <c r="I21" s="957"/>
    </row>
    <row r="22" spans="2:12" x14ac:dyDescent="0.35"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2:12" ht="26" x14ac:dyDescent="0.35">
      <c r="B23" s="108" t="s">
        <v>62</v>
      </c>
      <c r="C23" s="113"/>
      <c r="D23" s="113"/>
      <c r="E23" s="113"/>
      <c r="F23" s="113"/>
      <c r="G23" s="113"/>
      <c r="I23" s="113"/>
      <c r="J23" s="113"/>
      <c r="K23" s="113"/>
      <c r="L23" s="113"/>
    </row>
    <row r="24" spans="2:12" ht="15" thickBot="1" x14ac:dyDescent="0.4"/>
    <row r="25" spans="2:12" ht="18.5" x14ac:dyDescent="0.35">
      <c r="B25" s="33" t="s">
        <v>48</v>
      </c>
      <c r="C25" s="34"/>
      <c r="D25" s="35"/>
      <c r="E25" s="62" t="s">
        <v>47</v>
      </c>
      <c r="F25" s="34"/>
      <c r="G25" s="35"/>
      <c r="I25" s="110"/>
    </row>
    <row r="26" spans="2:12" ht="18.5" x14ac:dyDescent="0.35">
      <c r="B26" s="958"/>
      <c r="C26" s="943"/>
      <c r="D26" s="944"/>
      <c r="E26" s="958"/>
      <c r="F26" s="943"/>
      <c r="G26" s="944"/>
      <c r="I26" s="110"/>
    </row>
    <row r="27" spans="2:12" ht="18.5" x14ac:dyDescent="0.35">
      <c r="B27" s="958"/>
      <c r="C27" s="943"/>
      <c r="D27" s="944"/>
      <c r="E27" s="958"/>
      <c r="F27" s="943"/>
      <c r="G27" s="944"/>
      <c r="I27" s="114"/>
    </row>
    <row r="28" spans="2:12" ht="18.5" x14ac:dyDescent="0.35">
      <c r="B28" s="958"/>
      <c r="C28" s="943"/>
      <c r="D28" s="944"/>
      <c r="E28" s="958"/>
      <c r="F28" s="943"/>
      <c r="G28" s="944"/>
      <c r="I28" s="110"/>
    </row>
    <row r="29" spans="2:12" ht="18.5" x14ac:dyDescent="0.35">
      <c r="B29" s="958"/>
      <c r="C29" s="943"/>
      <c r="D29" s="944"/>
      <c r="E29" s="958"/>
      <c r="F29" s="943"/>
      <c r="G29" s="944"/>
      <c r="I29" s="110"/>
    </row>
    <row r="30" spans="2:12" ht="18.5" x14ac:dyDescent="0.35">
      <c r="B30" s="958"/>
      <c r="C30" s="943"/>
      <c r="D30" s="944"/>
      <c r="E30" s="958"/>
      <c r="F30" s="943"/>
      <c r="G30" s="944"/>
      <c r="I30" s="110"/>
    </row>
    <row r="31" spans="2:12" ht="19" thickBot="1" x14ac:dyDescent="0.4">
      <c r="B31" s="959"/>
      <c r="C31" s="946"/>
      <c r="D31" s="947"/>
      <c r="E31" s="959"/>
      <c r="F31" s="946"/>
      <c r="G31" s="947"/>
      <c r="I31" s="110"/>
    </row>
    <row r="32" spans="2:12" ht="19" thickBot="1" x14ac:dyDescent="0.4">
      <c r="B32" s="110"/>
      <c r="C32" s="110"/>
      <c r="D32" s="110"/>
      <c r="E32" s="110"/>
      <c r="F32" s="110"/>
      <c r="G32" s="110"/>
      <c r="I32" s="110"/>
    </row>
    <row r="33" spans="2:12" ht="19" thickBot="1" x14ac:dyDescent="0.4">
      <c r="B33" s="5" t="s">
        <v>49</v>
      </c>
      <c r="C33" s="36"/>
      <c r="D33" s="36"/>
      <c r="E33" s="36"/>
      <c r="F33" s="36"/>
      <c r="G33" s="37"/>
      <c r="I33" s="110"/>
    </row>
    <row r="34" spans="2:12" ht="18.5" x14ac:dyDescent="0.35">
      <c r="B34" s="96"/>
      <c r="C34" s="66"/>
      <c r="D34" s="66"/>
      <c r="E34" s="66"/>
      <c r="F34" s="66"/>
      <c r="G34" s="63"/>
      <c r="I34" s="110"/>
    </row>
    <row r="35" spans="2:12" ht="18.5" x14ac:dyDescent="0.35">
      <c r="B35" s="67"/>
      <c r="C35" s="68"/>
      <c r="D35" s="68"/>
      <c r="E35" s="68"/>
      <c r="F35" s="68"/>
      <c r="G35" s="64"/>
      <c r="I35" s="110"/>
    </row>
    <row r="36" spans="2:12" ht="18.5" x14ac:dyDescent="0.35">
      <c r="B36" s="67"/>
      <c r="C36" s="68"/>
      <c r="D36" s="68"/>
      <c r="E36" s="68"/>
      <c r="F36" s="68"/>
      <c r="G36" s="64"/>
      <c r="I36" s="110"/>
    </row>
    <row r="37" spans="2:12" ht="18.5" x14ac:dyDescent="0.35">
      <c r="B37" s="67"/>
      <c r="C37" s="68"/>
      <c r="D37" s="68"/>
      <c r="E37" s="68"/>
      <c r="F37" s="68"/>
      <c r="G37" s="64"/>
      <c r="I37" s="110"/>
    </row>
    <row r="38" spans="2:12" ht="19" thickBot="1" x14ac:dyDescent="0.4">
      <c r="B38" s="69"/>
      <c r="C38" s="70"/>
      <c r="D38" s="70"/>
      <c r="E38" s="70"/>
      <c r="F38" s="70"/>
      <c r="G38" s="65"/>
      <c r="I38" s="110"/>
    </row>
    <row r="39" spans="2:12" ht="18.5" x14ac:dyDescent="0.35">
      <c r="B39" s="110"/>
      <c r="C39" s="110"/>
      <c r="D39" s="110"/>
      <c r="E39" s="110"/>
      <c r="F39" s="110"/>
      <c r="G39" s="110"/>
      <c r="I39" s="110"/>
    </row>
    <row r="40" spans="2:12" ht="21" customHeight="1" x14ac:dyDescent="0.35">
      <c r="B40" s="108" t="s">
        <v>61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</row>
    <row r="41" spans="2:12" ht="21" customHeight="1" x14ac:dyDescent="0.35">
      <c r="B41" s="115"/>
      <c r="C41" s="113"/>
      <c r="D41" s="113"/>
      <c r="E41" s="113"/>
      <c r="F41" s="113"/>
      <c r="G41" s="113"/>
      <c r="H41" s="113"/>
      <c r="I41" s="113"/>
      <c r="J41" s="113"/>
      <c r="K41" s="113"/>
      <c r="L41" s="113"/>
    </row>
    <row r="42" spans="2:12" ht="23.5" x14ac:dyDescent="0.35">
      <c r="B42" s="116" t="s">
        <v>57</v>
      </c>
      <c r="C42" s="101"/>
      <c r="D42" s="101"/>
      <c r="E42" s="101"/>
      <c r="F42" s="101"/>
      <c r="G42" s="101"/>
      <c r="H42" s="101"/>
      <c r="I42" s="113"/>
      <c r="J42" s="113"/>
      <c r="K42" s="113"/>
      <c r="L42" s="113"/>
    </row>
    <row r="43" spans="2:12" ht="19" thickBot="1" x14ac:dyDescent="0.4">
      <c r="B43" s="110"/>
      <c r="C43" s="101"/>
      <c r="D43" s="101"/>
      <c r="E43" s="101"/>
      <c r="F43" s="101"/>
      <c r="G43" s="101"/>
      <c r="H43" s="101"/>
      <c r="I43" s="113"/>
      <c r="J43" s="113"/>
      <c r="K43" s="113"/>
      <c r="L43" s="113"/>
    </row>
    <row r="44" spans="2:12" ht="19" thickBot="1" x14ac:dyDescent="0.4">
      <c r="B44" s="960" t="s">
        <v>58</v>
      </c>
      <c r="C44" s="961"/>
      <c r="D44" s="961"/>
      <c r="E44" s="961"/>
      <c r="F44" s="961"/>
      <c r="G44" s="961"/>
      <c r="H44" s="961"/>
      <c r="I44" s="962"/>
      <c r="J44" s="113"/>
      <c r="K44" s="113"/>
      <c r="L44" s="113"/>
    </row>
    <row r="45" spans="2:12" ht="14.5" customHeight="1" x14ac:dyDescent="0.35">
      <c r="B45" s="97"/>
      <c r="C45" s="98"/>
      <c r="D45" s="98"/>
      <c r="E45" s="98"/>
      <c r="F45" s="98"/>
      <c r="G45" s="98"/>
      <c r="H45" s="98"/>
      <c r="I45" s="99"/>
      <c r="J45" s="113"/>
      <c r="K45" s="113"/>
      <c r="L45" s="113"/>
    </row>
    <row r="46" spans="2:12" ht="14.5" customHeight="1" x14ac:dyDescent="0.35">
      <c r="B46" s="100"/>
      <c r="C46" s="101"/>
      <c r="D46" s="101"/>
      <c r="E46" s="101"/>
      <c r="F46" s="101"/>
      <c r="G46" s="101"/>
      <c r="H46" s="101"/>
      <c r="I46" s="102"/>
      <c r="J46" s="113"/>
      <c r="K46" s="113"/>
      <c r="L46" s="113"/>
    </row>
    <row r="47" spans="2:12" ht="14.5" customHeight="1" x14ac:dyDescent="0.35">
      <c r="B47" s="100"/>
      <c r="C47" s="101"/>
      <c r="D47" s="101"/>
      <c r="E47" s="101"/>
      <c r="F47" s="101"/>
      <c r="G47" s="101"/>
      <c r="H47" s="101"/>
      <c r="I47" s="102"/>
      <c r="J47" s="113"/>
      <c r="K47" s="113"/>
      <c r="L47" s="113"/>
    </row>
    <row r="48" spans="2:12" ht="14.5" customHeight="1" x14ac:dyDescent="0.35">
      <c r="B48" s="100"/>
      <c r="C48" s="101"/>
      <c r="D48" s="101"/>
      <c r="E48" s="101"/>
      <c r="F48" s="101"/>
      <c r="G48" s="101"/>
      <c r="H48" s="101"/>
      <c r="I48" s="102"/>
      <c r="J48" s="113"/>
      <c r="K48" s="113"/>
      <c r="L48" s="113"/>
    </row>
    <row r="49" spans="2:12" ht="21" customHeight="1" thickBot="1" x14ac:dyDescent="0.4">
      <c r="B49" s="103"/>
      <c r="C49" s="104"/>
      <c r="D49" s="104"/>
      <c r="E49" s="104"/>
      <c r="F49" s="104"/>
      <c r="G49" s="104"/>
      <c r="H49" s="104"/>
      <c r="I49" s="105"/>
      <c r="J49" s="113"/>
      <c r="K49" s="113"/>
      <c r="L49" s="113"/>
    </row>
    <row r="50" spans="2:12" ht="21" x14ac:dyDescent="0.35">
      <c r="B50" s="115"/>
      <c r="C50" s="113"/>
      <c r="D50" s="113"/>
      <c r="E50" s="113"/>
      <c r="F50" s="113"/>
      <c r="G50" s="113"/>
      <c r="H50" s="113"/>
      <c r="I50" s="113"/>
      <c r="J50" s="113"/>
      <c r="K50" s="113"/>
      <c r="L50" s="113"/>
    </row>
    <row r="51" spans="2:12" ht="39.65" customHeight="1" x14ac:dyDescent="0.35">
      <c r="B51" s="116" t="s">
        <v>46</v>
      </c>
      <c r="C51" s="101"/>
      <c r="E51" s="110"/>
      <c r="F51" s="101"/>
      <c r="G51" s="101"/>
      <c r="H51" s="101"/>
      <c r="I51" s="101"/>
      <c r="J51" s="113"/>
      <c r="K51" s="113"/>
      <c r="L51" s="113"/>
    </row>
    <row r="52" spans="2:12" ht="19" thickBot="1" x14ac:dyDescent="0.4">
      <c r="B52" s="117"/>
      <c r="C52" s="101"/>
      <c r="D52" s="101"/>
      <c r="E52" s="101"/>
      <c r="F52" s="101"/>
      <c r="G52" s="101"/>
      <c r="H52" s="101"/>
      <c r="I52" s="101"/>
      <c r="J52" s="113"/>
      <c r="K52" s="113"/>
      <c r="L52" s="113"/>
    </row>
    <row r="53" spans="2:12" ht="37" x14ac:dyDescent="0.35">
      <c r="B53" s="101"/>
      <c r="C53" s="101"/>
      <c r="D53" s="77" t="s">
        <v>21</v>
      </c>
      <c r="E53" s="78" t="s">
        <v>22</v>
      </c>
      <c r="F53" s="79" t="s">
        <v>23</v>
      </c>
      <c r="G53" s="80" t="s">
        <v>24</v>
      </c>
      <c r="H53" s="118"/>
      <c r="I53" s="101"/>
      <c r="J53" s="113"/>
      <c r="K53" s="113"/>
      <c r="L53" s="113"/>
    </row>
    <row r="54" spans="2:12" ht="37.5" thickBot="1" x14ac:dyDescent="0.4">
      <c r="B54" s="101"/>
      <c r="C54" s="101"/>
      <c r="D54" s="81" t="s">
        <v>4</v>
      </c>
      <c r="E54" s="82" t="s">
        <v>3</v>
      </c>
      <c r="F54" s="83" t="s">
        <v>5</v>
      </c>
      <c r="G54" s="84" t="s">
        <v>6</v>
      </c>
      <c r="H54" s="118"/>
      <c r="I54" s="101"/>
      <c r="J54" s="113"/>
      <c r="K54" s="113"/>
      <c r="L54" s="113"/>
    </row>
    <row r="55" spans="2:12" ht="19" thickBot="1" x14ac:dyDescent="0.4">
      <c r="B55" s="101"/>
      <c r="C55" s="101"/>
      <c r="D55" s="101"/>
      <c r="E55" s="101"/>
      <c r="F55" s="101"/>
      <c r="G55" s="101"/>
      <c r="H55" s="101"/>
      <c r="I55" s="101"/>
      <c r="J55" s="113"/>
      <c r="K55" s="113"/>
      <c r="L55" s="113"/>
    </row>
    <row r="56" spans="2:12" ht="34.9" customHeight="1" x14ac:dyDescent="0.35">
      <c r="B56" s="18" t="s">
        <v>7</v>
      </c>
      <c r="C56" s="58" t="s">
        <v>56</v>
      </c>
      <c r="D56" s="43" t="s">
        <v>8</v>
      </c>
      <c r="E56" s="45" t="s">
        <v>2</v>
      </c>
      <c r="F56" s="47" t="s">
        <v>9</v>
      </c>
      <c r="G56" s="40" t="s">
        <v>10</v>
      </c>
      <c r="H56" s="40" t="s">
        <v>51</v>
      </c>
      <c r="I56" s="53" t="s">
        <v>11</v>
      </c>
      <c r="J56" s="113"/>
      <c r="K56" s="113"/>
      <c r="L56" s="113"/>
    </row>
    <row r="57" spans="2:12" ht="40.9" customHeight="1" x14ac:dyDescent="0.35">
      <c r="B57" s="2"/>
      <c r="C57" s="59">
        <f>SUM(C58:C59)</f>
        <v>7</v>
      </c>
      <c r="D57" s="44" t="s">
        <v>12</v>
      </c>
      <c r="E57" s="46" t="s">
        <v>13</v>
      </c>
      <c r="F57" s="48" t="s">
        <v>14</v>
      </c>
      <c r="G57" s="41" t="s">
        <v>15</v>
      </c>
      <c r="H57" s="41" t="s">
        <v>53</v>
      </c>
      <c r="I57" s="54"/>
      <c r="J57" s="113"/>
      <c r="K57" s="113"/>
      <c r="L57" s="113"/>
    </row>
    <row r="58" spans="2:12" ht="37" x14ac:dyDescent="0.35">
      <c r="B58" s="23" t="s">
        <v>142</v>
      </c>
      <c r="C58" s="24">
        <v>4</v>
      </c>
      <c r="D58" s="85"/>
      <c r="E58" s="85"/>
      <c r="F58" s="85"/>
      <c r="G58" s="85"/>
      <c r="H58" s="85"/>
      <c r="I58" s="55" t="str">
        <f>IF(COUNTBLANK(D58:H58)=4,SUM(D58:G58)*C58,"veuillez entrer une valeur")</f>
        <v>veuillez entrer une valeur</v>
      </c>
      <c r="J58" s="113"/>
      <c r="L58" s="113"/>
    </row>
    <row r="59" spans="2:12" ht="39" customHeight="1" thickBot="1" x14ac:dyDescent="0.4">
      <c r="B59" s="25" t="s">
        <v>16</v>
      </c>
      <c r="C59" s="26">
        <v>3</v>
      </c>
      <c r="D59" s="86"/>
      <c r="E59" s="86"/>
      <c r="F59" s="86"/>
      <c r="G59" s="86"/>
      <c r="H59" s="86"/>
      <c r="I59" s="56" t="str">
        <f>IF(COUNTBLANK(D59:H59)=4,SUM(D59:G59)*C59,"veuillez entrer une valeur")</f>
        <v>veuillez entrer une valeur</v>
      </c>
      <c r="J59" s="113"/>
      <c r="K59" s="113"/>
      <c r="L59" s="113"/>
    </row>
    <row r="60" spans="2:12" ht="19" thickBot="1" x14ac:dyDescent="0.4">
      <c r="B60" s="30" t="s">
        <v>50</v>
      </c>
      <c r="C60" s="1">
        <f>3*C57-IF(H58="x",3*C58,0)-IF(H59="x",3*C59,0)</f>
        <v>21</v>
      </c>
      <c r="D60" s="27"/>
      <c r="E60" s="27"/>
      <c r="F60" s="28"/>
      <c r="G60" s="29" t="s">
        <v>25</v>
      </c>
      <c r="H60" s="29"/>
      <c r="I60" s="52">
        <f>SUM(I58:I59)</f>
        <v>0</v>
      </c>
      <c r="J60" s="113"/>
      <c r="K60" s="113"/>
      <c r="L60" s="113"/>
    </row>
    <row r="61" spans="2:12" ht="15" thickBot="1" x14ac:dyDescent="0.4"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</row>
    <row r="62" spans="2:12" ht="37" x14ac:dyDescent="0.35">
      <c r="B62" s="18" t="s">
        <v>17</v>
      </c>
      <c r="C62" s="60" t="s">
        <v>56</v>
      </c>
      <c r="D62" s="14" t="s">
        <v>8</v>
      </c>
      <c r="E62" s="15" t="s">
        <v>2</v>
      </c>
      <c r="F62" s="16" t="s">
        <v>9</v>
      </c>
      <c r="G62" s="38" t="s">
        <v>10</v>
      </c>
      <c r="H62" s="40" t="s">
        <v>51</v>
      </c>
      <c r="I62" s="53" t="s">
        <v>11</v>
      </c>
      <c r="J62" s="113"/>
      <c r="K62" s="113"/>
      <c r="L62" s="113"/>
    </row>
    <row r="63" spans="2:12" ht="37" x14ac:dyDescent="0.35">
      <c r="B63" s="2"/>
      <c r="C63" s="61">
        <f>SUM(C64:C66)</f>
        <v>6</v>
      </c>
      <c r="D63" s="19" t="s">
        <v>12</v>
      </c>
      <c r="E63" s="20" t="s">
        <v>13</v>
      </c>
      <c r="F63" s="21" t="s">
        <v>14</v>
      </c>
      <c r="G63" s="39" t="s">
        <v>15</v>
      </c>
      <c r="H63" s="42" t="s">
        <v>54</v>
      </c>
      <c r="I63" s="57"/>
      <c r="J63" s="113"/>
      <c r="K63" s="113"/>
      <c r="L63" s="113"/>
    </row>
    <row r="64" spans="2:12" ht="37" x14ac:dyDescent="0.35">
      <c r="B64" s="23" t="s">
        <v>18</v>
      </c>
      <c r="C64" s="24">
        <v>3</v>
      </c>
      <c r="D64" s="87"/>
      <c r="E64" s="87"/>
      <c r="F64" s="87"/>
      <c r="G64" s="87"/>
      <c r="H64" s="88"/>
      <c r="I64" s="55" t="str">
        <f>IF(COUNTBLANK(D64:H64)=4,SUM(D64:G64)*C64,"veuillez entrer une valeur")</f>
        <v>veuillez entrer une valeur</v>
      </c>
      <c r="J64" s="113"/>
      <c r="K64" s="113"/>
      <c r="L64" s="113"/>
    </row>
    <row r="65" spans="2:12" ht="37" x14ac:dyDescent="0.35">
      <c r="B65" s="23" t="s">
        <v>42</v>
      </c>
      <c r="C65" s="24">
        <v>2</v>
      </c>
      <c r="D65" s="87"/>
      <c r="E65" s="87"/>
      <c r="F65" s="87"/>
      <c r="G65" s="87"/>
      <c r="H65" s="85"/>
      <c r="I65" s="55" t="str">
        <f>IF(COUNTBLANK(D65:H65)=4,SUM(D65:G65)*C65,"veuillez entrer une valeur")</f>
        <v>veuillez entrer une valeur</v>
      </c>
      <c r="J65" s="113"/>
      <c r="K65" s="113"/>
      <c r="L65" s="113"/>
    </row>
    <row r="66" spans="2:12" ht="37.5" thickBot="1" x14ac:dyDescent="0.4">
      <c r="B66" s="23" t="s">
        <v>19</v>
      </c>
      <c r="C66" s="24">
        <v>1</v>
      </c>
      <c r="D66" s="89"/>
      <c r="E66" s="89"/>
      <c r="F66" s="89"/>
      <c r="G66" s="89"/>
      <c r="H66" s="90"/>
      <c r="I66" s="56" t="str">
        <f>IF(COUNTBLANK(D66:H66)=4,SUM(D66:G66)*C66,"veuillez entrer une valeur")</f>
        <v>veuillez entrer une valeur</v>
      </c>
      <c r="J66" s="113"/>
      <c r="K66" s="113"/>
      <c r="L66" s="113"/>
    </row>
    <row r="67" spans="2:12" ht="19" thickBot="1" x14ac:dyDescent="0.4">
      <c r="B67" s="30" t="s">
        <v>50</v>
      </c>
      <c r="C67" s="1">
        <f>3*C63-IF(H64="x",3*C64,0)-IF(H65="x",3*C65,0)-IF(H66="x",3*C66,0)</f>
        <v>18</v>
      </c>
      <c r="D67" s="27"/>
      <c r="E67" s="27"/>
      <c r="F67" s="31"/>
      <c r="G67" s="32" t="s">
        <v>25</v>
      </c>
      <c r="H67" s="29"/>
      <c r="I67" s="52">
        <f>SUM(I64:I66)</f>
        <v>0</v>
      </c>
      <c r="J67" s="113"/>
      <c r="K67" s="113"/>
      <c r="L67" s="113"/>
    </row>
    <row r="68" spans="2:12" ht="18.649999999999999" customHeight="1" thickBot="1" x14ac:dyDescent="0.4">
      <c r="B68" s="101"/>
      <c r="C68" s="101"/>
      <c r="D68" s="101"/>
      <c r="E68" s="101"/>
      <c r="F68" s="101"/>
      <c r="G68" s="101"/>
      <c r="H68" s="101"/>
      <c r="I68" s="101"/>
      <c r="J68" s="113"/>
      <c r="K68" s="113"/>
      <c r="L68" s="113"/>
    </row>
    <row r="69" spans="2:12" ht="29.5" customHeight="1" x14ac:dyDescent="0.35">
      <c r="B69" s="18" t="s">
        <v>20</v>
      </c>
      <c r="C69" s="60" t="s">
        <v>56</v>
      </c>
      <c r="D69" s="14" t="s">
        <v>8</v>
      </c>
      <c r="E69" s="15" t="s">
        <v>2</v>
      </c>
      <c r="F69" s="16" t="s">
        <v>9</v>
      </c>
      <c r="G69" s="17" t="s">
        <v>10</v>
      </c>
      <c r="H69" s="40" t="s">
        <v>51</v>
      </c>
      <c r="I69" s="53" t="s">
        <v>11</v>
      </c>
      <c r="J69" s="113"/>
      <c r="K69" s="113"/>
      <c r="L69" s="113"/>
    </row>
    <row r="70" spans="2:12" ht="37" x14ac:dyDescent="0.35">
      <c r="B70" s="2"/>
      <c r="C70" s="61">
        <f>SUM(C71:C73)</f>
        <v>4</v>
      </c>
      <c r="D70" s="19" t="s">
        <v>12</v>
      </c>
      <c r="E70" s="20" t="s">
        <v>13</v>
      </c>
      <c r="F70" s="21" t="s">
        <v>14</v>
      </c>
      <c r="G70" s="22" t="s">
        <v>15</v>
      </c>
      <c r="H70" s="42" t="s">
        <v>55</v>
      </c>
      <c r="I70" s="57"/>
      <c r="J70" s="113"/>
      <c r="K70" s="113"/>
      <c r="L70" s="113"/>
    </row>
    <row r="71" spans="2:12" ht="55.5" x14ac:dyDescent="0.35">
      <c r="B71" s="23" t="s">
        <v>143</v>
      </c>
      <c r="C71" s="24">
        <v>2</v>
      </c>
      <c r="D71" s="87"/>
      <c r="E71" s="87"/>
      <c r="F71" s="87"/>
      <c r="G71" s="87"/>
      <c r="H71" s="88"/>
      <c r="I71" s="55" t="str">
        <f>IF(COUNTBLANK(D71:H71)=4,SUM(D71:G71)*C71,"veuillez entrer une valeur")</f>
        <v>veuillez entrer une valeur</v>
      </c>
      <c r="J71" s="113"/>
      <c r="K71" s="113"/>
      <c r="L71" s="113"/>
    </row>
    <row r="72" spans="2:12" ht="74" x14ac:dyDescent="0.35">
      <c r="B72" s="23" t="s">
        <v>144</v>
      </c>
      <c r="C72" s="24">
        <v>1</v>
      </c>
      <c r="D72" s="87"/>
      <c r="E72" s="87"/>
      <c r="F72" s="87"/>
      <c r="G72" s="87"/>
      <c r="H72" s="85"/>
      <c r="I72" s="55" t="str">
        <f>IF(COUNTBLANK(D72:H72)=4,SUM(D72:G72)*C72,"veuillez entrer une valeur")</f>
        <v>veuillez entrer une valeur</v>
      </c>
      <c r="J72" s="113"/>
      <c r="K72" s="113"/>
      <c r="L72" s="113"/>
    </row>
    <row r="73" spans="2:12" ht="93" thickBot="1" x14ac:dyDescent="0.4">
      <c r="B73" s="23" t="s">
        <v>145</v>
      </c>
      <c r="C73" s="24">
        <v>1</v>
      </c>
      <c r="D73" s="89"/>
      <c r="E73" s="89"/>
      <c r="F73" s="89"/>
      <c r="G73" s="89"/>
      <c r="H73" s="90"/>
      <c r="I73" s="56" t="str">
        <f>IF(COUNTBLANK(D73:H73)=4,SUM(D73:G73)*C73,"veuillez entrer une valeur")</f>
        <v>veuillez entrer une valeur</v>
      </c>
      <c r="J73" s="113"/>
      <c r="K73" s="113"/>
      <c r="L73" s="113"/>
    </row>
    <row r="74" spans="2:12" ht="19" thickBot="1" x14ac:dyDescent="0.4">
      <c r="B74" s="30" t="s">
        <v>50</v>
      </c>
      <c r="C74" s="1">
        <f>3*C70-IF(H71="x",3*C71,0)-IF(H72="x",3*C72,0)-IF(H73="x",3*C73,0)</f>
        <v>12</v>
      </c>
      <c r="D74" s="27"/>
      <c r="E74" s="27"/>
      <c r="F74" s="31"/>
      <c r="G74" s="32" t="s">
        <v>25</v>
      </c>
      <c r="H74" s="29"/>
      <c r="I74" s="52">
        <f>SUM(I71:I73)</f>
        <v>0</v>
      </c>
      <c r="J74" s="113"/>
      <c r="K74" s="113"/>
      <c r="L74" s="113"/>
    </row>
    <row r="75" spans="2:12" ht="19" thickBot="1" x14ac:dyDescent="0.4">
      <c r="B75" s="101"/>
      <c r="C75" s="101"/>
      <c r="D75" s="101"/>
      <c r="E75" s="101"/>
      <c r="F75" s="101"/>
      <c r="G75" s="101"/>
      <c r="H75" s="101"/>
      <c r="I75" s="101"/>
      <c r="J75" s="113"/>
      <c r="K75" s="113"/>
      <c r="L75" s="113"/>
    </row>
    <row r="76" spans="2:12" ht="39" customHeight="1" x14ac:dyDescent="0.35">
      <c r="B76" s="49" t="s">
        <v>52</v>
      </c>
      <c r="C76" s="75">
        <f>SUM(C60+C67+C74)</f>
        <v>51</v>
      </c>
      <c r="D76" s="50">
        <f>SUM(I74+I67+I60)</f>
        <v>0</v>
      </c>
      <c r="E76" s="101"/>
      <c r="F76" s="101"/>
      <c r="G76" s="101"/>
      <c r="H76" s="101"/>
      <c r="I76" s="101"/>
      <c r="J76" s="113"/>
      <c r="K76" s="113"/>
      <c r="L76" s="113"/>
    </row>
    <row r="77" spans="2:12" ht="19" thickBot="1" x14ac:dyDescent="0.4">
      <c r="B77" s="963" t="s">
        <v>60</v>
      </c>
      <c r="C77" s="964"/>
      <c r="D77" s="51">
        <f>(D76/C76)*20</f>
        <v>0</v>
      </c>
      <c r="E77" s="101"/>
      <c r="F77" s="101"/>
      <c r="G77" s="101"/>
      <c r="H77" s="101"/>
      <c r="I77" s="101"/>
      <c r="J77" s="113"/>
      <c r="K77" s="113"/>
      <c r="L77" s="113"/>
    </row>
    <row r="78" spans="2:12" ht="18.5" x14ac:dyDescent="0.35">
      <c r="B78" s="110"/>
      <c r="C78" s="118"/>
      <c r="D78" s="101"/>
      <c r="E78" s="101"/>
      <c r="F78" s="101"/>
      <c r="G78" s="101"/>
      <c r="H78" s="101"/>
      <c r="I78" s="101"/>
      <c r="J78" s="113"/>
      <c r="K78" s="113"/>
      <c r="L78" s="113"/>
    </row>
    <row r="80" spans="2:12" ht="26" x14ac:dyDescent="0.35">
      <c r="B80" s="108" t="s">
        <v>63</v>
      </c>
      <c r="C80" s="113"/>
      <c r="D80" s="113"/>
      <c r="E80" s="113"/>
      <c r="F80" s="113"/>
      <c r="G80" s="113"/>
      <c r="H80" s="113"/>
      <c r="I80" s="113"/>
      <c r="J80" s="113"/>
      <c r="K80" s="113"/>
      <c r="L80" s="113"/>
    </row>
    <row r="81" spans="2:17" ht="15" thickBot="1" x14ac:dyDescent="0.4"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</row>
    <row r="82" spans="2:17" ht="43.15" customHeight="1" thickBot="1" x14ac:dyDescent="0.4">
      <c r="B82" s="119"/>
      <c r="C82" s="965" t="s">
        <v>65</v>
      </c>
      <c r="D82" s="966"/>
      <c r="E82" s="967"/>
      <c r="F82" s="965" t="s">
        <v>67</v>
      </c>
      <c r="G82" s="966"/>
      <c r="H82" s="967"/>
      <c r="I82" s="965" t="s">
        <v>68</v>
      </c>
      <c r="J82" s="966"/>
      <c r="K82" s="967"/>
      <c r="L82" s="965" t="s">
        <v>69</v>
      </c>
      <c r="M82" s="966"/>
      <c r="N82" s="967"/>
      <c r="O82" s="965" t="s">
        <v>70</v>
      </c>
      <c r="P82" s="966"/>
      <c r="Q82" s="967"/>
    </row>
    <row r="83" spans="2:17" ht="43.15" customHeight="1" x14ac:dyDescent="0.35">
      <c r="B83" s="71" t="s">
        <v>64</v>
      </c>
      <c r="C83" s="968"/>
      <c r="D83" s="969"/>
      <c r="E83" s="970"/>
      <c r="F83" s="971" t="e">
        <f>DATE(YEAR(C84)+1,MONTH(C84),DAY(C84))</f>
        <v>#VALUE!</v>
      </c>
      <c r="G83" s="972"/>
      <c r="H83" s="941"/>
      <c r="I83" s="971" t="e">
        <f>DATE(YEAR(C84)+2,MONTH(C84),DAY(C84))</f>
        <v>#VALUE!</v>
      </c>
      <c r="J83" s="972"/>
      <c r="K83" s="941"/>
      <c r="L83" s="971" t="e">
        <f>DATE(YEAR(C84)+3,MONTH(C84),DAY(C84))</f>
        <v>#VALUE!</v>
      </c>
      <c r="M83" s="972"/>
      <c r="N83" s="941"/>
      <c r="O83" s="971" t="e">
        <f>DATE(YEAR(C84)+4,MONTH(C84),DAY(C84))</f>
        <v>#VALUE!</v>
      </c>
      <c r="P83" s="972"/>
      <c r="Q83" s="941"/>
    </row>
    <row r="84" spans="2:17" ht="18.5" x14ac:dyDescent="0.35">
      <c r="B84" s="73" t="s">
        <v>26</v>
      </c>
      <c r="C84" s="976" t="str">
        <f>IF(ISBLANK(G6),"Veuillez saisir ici une date",G6)</f>
        <v>Veuillez saisir ici une date</v>
      </c>
      <c r="D84" s="943"/>
      <c r="E84" s="944"/>
      <c r="F84" s="976"/>
      <c r="G84" s="943"/>
      <c r="H84" s="944"/>
      <c r="I84" s="958"/>
      <c r="J84" s="943"/>
      <c r="K84" s="944"/>
      <c r="L84" s="958"/>
      <c r="M84" s="943"/>
      <c r="N84" s="944"/>
      <c r="O84" s="958"/>
      <c r="P84" s="943"/>
      <c r="Q84" s="944"/>
    </row>
    <row r="85" spans="2:17" ht="18.5" x14ac:dyDescent="0.35">
      <c r="B85" s="72" t="s">
        <v>27</v>
      </c>
      <c r="C85" s="973"/>
      <c r="D85" s="974"/>
      <c r="E85" s="975"/>
      <c r="F85" s="958"/>
      <c r="G85" s="943"/>
      <c r="H85" s="944"/>
      <c r="I85" s="958"/>
      <c r="J85" s="943"/>
      <c r="K85" s="944"/>
      <c r="L85" s="958"/>
      <c r="M85" s="943"/>
      <c r="N85" s="944"/>
      <c r="O85" s="958"/>
      <c r="P85" s="943"/>
      <c r="Q85" s="944"/>
    </row>
    <row r="86" spans="2:17" ht="78" customHeight="1" x14ac:dyDescent="0.35">
      <c r="B86" s="73" t="s">
        <v>43</v>
      </c>
      <c r="C86" s="958"/>
      <c r="D86" s="943"/>
      <c r="E86" s="944"/>
      <c r="F86" s="958"/>
      <c r="G86" s="943"/>
      <c r="H86" s="944"/>
      <c r="I86" s="958"/>
      <c r="J86" s="943"/>
      <c r="K86" s="944"/>
      <c r="L86" s="958"/>
      <c r="M86" s="943"/>
      <c r="N86" s="944"/>
      <c r="O86" s="958"/>
      <c r="P86" s="943"/>
      <c r="Q86" s="944"/>
    </row>
    <row r="87" spans="2:17" ht="21" customHeight="1" thickBot="1" x14ac:dyDescent="0.4">
      <c r="B87" s="74" t="s">
        <v>45</v>
      </c>
      <c r="C87" s="977" t="s">
        <v>59</v>
      </c>
      <c r="D87" s="978"/>
      <c r="E87" s="979"/>
      <c r="F87" s="959"/>
      <c r="G87" s="946"/>
      <c r="H87" s="947"/>
      <c r="I87" s="959"/>
      <c r="J87" s="946"/>
      <c r="K87" s="947"/>
      <c r="L87" s="959"/>
      <c r="M87" s="946"/>
      <c r="N87" s="947"/>
      <c r="O87" s="959"/>
      <c r="P87" s="946"/>
      <c r="Q87" s="947"/>
    </row>
    <row r="88" spans="2:17" ht="21" customHeight="1" x14ac:dyDescent="0.35">
      <c r="B88" s="121"/>
      <c r="C88" s="113"/>
      <c r="D88" s="113"/>
      <c r="E88" s="113"/>
      <c r="F88" s="113"/>
      <c r="G88" s="113"/>
      <c r="H88" s="113"/>
      <c r="I88" s="113"/>
      <c r="J88" s="113"/>
      <c r="K88" s="113"/>
      <c r="L88" s="113"/>
    </row>
  </sheetData>
  <mergeCells count="62">
    <mergeCell ref="C86:E86"/>
    <mergeCell ref="F86:H86"/>
    <mergeCell ref="I86:K86"/>
    <mergeCell ref="L86:N86"/>
    <mergeCell ref="O86:Q86"/>
    <mergeCell ref="C87:E87"/>
    <mergeCell ref="F87:H87"/>
    <mergeCell ref="I87:K87"/>
    <mergeCell ref="L87:N87"/>
    <mergeCell ref="O87:Q87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C84:E84">
    <cfRule type="cellIs" dxfId="4" priority="2" operator="equal">
      <formula>"veuillez saisir ici une date"</formula>
    </cfRule>
  </conditionalFormatting>
  <conditionalFormatting sqref="C87:Q87">
    <cfRule type="cellIs" dxfId="3" priority="3" operator="equal">
      <formula>"NON"</formula>
    </cfRule>
    <cfRule type="cellIs" dxfId="2" priority="4" operator="equal">
      <formula>"OUI"</formula>
    </cfRule>
  </conditionalFormatting>
  <conditionalFormatting sqref="G6:I6">
    <cfRule type="cellIs" dxfId="1" priority="1" operator="equal">
      <formula>"Veuillez saisir ici une date"</formula>
    </cfRule>
  </conditionalFormatting>
  <conditionalFormatting sqref="I58:I59 I64:I66 I71:I73">
    <cfRule type="cellIs" dxfId="0" priority="5" operator="equal">
      <formula>"veuillez entrer une valeur"</formula>
    </cfRule>
  </conditionalFormatting>
  <dataValidations count="2">
    <dataValidation type="list" allowBlank="1" showInputMessage="1" showErrorMessage="1" sqref="F87:Q87" xr:uid="{00000000-0002-0000-2D00-000000000000}">
      <formula1>"OUI,NON"</formula1>
    </dataValidation>
    <dataValidation type="list" allowBlank="1" showInputMessage="1" showErrorMessage="1" sqref="C7:E7" xr:uid="{00000000-0002-0000-2D00-000001000000}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2:Q87"/>
  <sheetViews>
    <sheetView topLeftCell="A62" zoomScale="60" zoomScaleNormal="60" zoomScalePageLayoutView="27" workbookViewId="0">
      <selection activeCell="K69" sqref="A1:XFD1048576"/>
    </sheetView>
  </sheetViews>
  <sheetFormatPr baseColWidth="10" defaultColWidth="11.453125" defaultRowHeight="20" x14ac:dyDescent="0.35"/>
  <cols>
    <col min="1" max="1" width="6.26953125" style="478" customWidth="1"/>
    <col min="2" max="2" width="25.81640625" style="478" customWidth="1"/>
    <col min="3" max="3" width="17.54296875" style="478" customWidth="1"/>
    <col min="4" max="4" width="20.453125" style="478" customWidth="1"/>
    <col min="5" max="5" width="17.7265625" style="478" customWidth="1"/>
    <col min="6" max="6" width="20.7265625" style="478" customWidth="1"/>
    <col min="7" max="8" width="18" style="478" customWidth="1"/>
    <col min="9" max="9" width="16.81640625" style="478" customWidth="1"/>
    <col min="10" max="10" width="17.453125" style="478" customWidth="1"/>
    <col min="11" max="11" width="17.7265625" style="478" customWidth="1"/>
    <col min="12" max="12" width="17" style="478" customWidth="1"/>
    <col min="13" max="13" width="11.453125" style="478"/>
    <col min="14" max="14" width="13.7265625" style="478" customWidth="1"/>
    <col min="15" max="15" width="15.81640625" style="478" customWidth="1"/>
    <col min="16" max="16" width="14.7265625" style="478" customWidth="1"/>
    <col min="17" max="17" width="16.7265625" style="478" customWidth="1"/>
    <col min="18" max="16384" width="11.453125" style="478"/>
  </cols>
  <sheetData>
    <row r="2" spans="2:10" ht="24" customHeight="1" x14ac:dyDescent="0.35">
      <c r="B2" s="477" t="s">
        <v>37</v>
      </c>
    </row>
    <row r="3" spans="2:10" ht="20.5" thickBot="1" x14ac:dyDescent="0.4">
      <c r="B3" s="479"/>
    </row>
    <row r="4" spans="2:10" ht="31.9" customHeight="1" thickBot="1" x14ac:dyDescent="0.4">
      <c r="B4" s="480" t="s">
        <v>1</v>
      </c>
      <c r="C4" s="734" t="s">
        <v>216</v>
      </c>
      <c r="D4" s="735"/>
      <c r="E4" s="735"/>
      <c r="F4" s="735"/>
      <c r="G4" s="735"/>
      <c r="H4" s="735"/>
      <c r="I4" s="736"/>
      <c r="J4" s="481"/>
    </row>
    <row r="5" spans="2:10" ht="20.5" thickBot="1" x14ac:dyDescent="0.4"/>
    <row r="6" spans="2:10" ht="52.15" customHeight="1" thickBot="1" x14ac:dyDescent="0.4">
      <c r="B6" s="480" t="s">
        <v>66</v>
      </c>
      <c r="C6" s="737">
        <v>44165</v>
      </c>
      <c r="D6" s="738"/>
      <c r="E6" s="739"/>
      <c r="F6" s="482" t="s">
        <v>71</v>
      </c>
      <c r="G6" s="737">
        <v>43858</v>
      </c>
      <c r="H6" s="738"/>
      <c r="I6" s="739"/>
    </row>
    <row r="7" spans="2:10" ht="20.5" thickBot="1" x14ac:dyDescent="0.4"/>
    <row r="8" spans="2:10" ht="28.15" customHeight="1" thickBot="1" x14ac:dyDescent="0.4">
      <c r="B8" s="483" t="s">
        <v>28</v>
      </c>
      <c r="C8" s="484"/>
      <c r="D8" s="485"/>
      <c r="F8" s="483" t="s">
        <v>0</v>
      </c>
      <c r="G8" s="484"/>
      <c r="H8" s="484"/>
      <c r="I8" s="485"/>
      <c r="J8" s="486"/>
    </row>
    <row r="9" spans="2:10" x14ac:dyDescent="0.35">
      <c r="B9" s="740" t="s">
        <v>29</v>
      </c>
      <c r="C9" s="741"/>
      <c r="D9" s="489" t="s">
        <v>73</v>
      </c>
      <c r="E9" s="490"/>
      <c r="F9" s="742" t="s">
        <v>219</v>
      </c>
      <c r="G9" s="743"/>
      <c r="H9" s="743"/>
      <c r="I9" s="744"/>
      <c r="J9" s="481"/>
    </row>
    <row r="10" spans="2:10" ht="20.5" thickBot="1" x14ac:dyDescent="0.4">
      <c r="B10" s="748" t="s">
        <v>30</v>
      </c>
      <c r="C10" s="749"/>
      <c r="D10" s="494"/>
      <c r="E10" s="490"/>
      <c r="F10" s="745"/>
      <c r="G10" s="746"/>
      <c r="H10" s="746"/>
      <c r="I10" s="747"/>
      <c r="J10" s="481"/>
    </row>
    <row r="11" spans="2:10" ht="20.5" thickBot="1" x14ac:dyDescent="0.4"/>
    <row r="12" spans="2:10" ht="24.65" customHeight="1" thickBot="1" x14ac:dyDescent="0.4">
      <c r="B12" s="483" t="s">
        <v>44</v>
      </c>
      <c r="C12" s="484"/>
      <c r="D12" s="484"/>
      <c r="E12" s="484"/>
      <c r="F12" s="484"/>
      <c r="G12" s="484"/>
      <c r="H12" s="484"/>
      <c r="I12" s="485"/>
      <c r="J12" s="486"/>
    </row>
    <row r="13" spans="2:10" x14ac:dyDescent="0.35">
      <c r="B13" s="487" t="s">
        <v>31</v>
      </c>
      <c r="C13" s="498"/>
      <c r="D13" s="488" t="s">
        <v>32</v>
      </c>
      <c r="E13" s="750" t="s">
        <v>217</v>
      </c>
      <c r="F13" s="751"/>
      <c r="G13" s="488" t="s">
        <v>33</v>
      </c>
      <c r="H13" s="750" t="s">
        <v>218</v>
      </c>
      <c r="I13" s="752"/>
      <c r="J13" s="481"/>
    </row>
    <row r="14" spans="2:10" x14ac:dyDescent="0.35">
      <c r="B14" s="499" t="s">
        <v>34</v>
      </c>
      <c r="C14" s="753" t="s">
        <v>215</v>
      </c>
      <c r="D14" s="754"/>
      <c r="E14" s="754"/>
      <c r="F14" s="754"/>
      <c r="G14" s="754"/>
      <c r="H14" s="754"/>
      <c r="I14" s="755"/>
      <c r="J14" s="481"/>
    </row>
    <row r="15" spans="2:10" ht="20.5" thickBot="1" x14ac:dyDescent="0.4">
      <c r="B15" s="493" t="s">
        <v>35</v>
      </c>
      <c r="C15" s="756"/>
      <c r="D15" s="757"/>
      <c r="E15" s="757"/>
      <c r="F15" s="757"/>
      <c r="G15" s="757"/>
      <c r="H15" s="757"/>
      <c r="I15" s="758"/>
      <c r="J15" s="481"/>
    </row>
    <row r="16" spans="2:10" ht="20.5" thickBot="1" x14ac:dyDescent="0.4">
      <c r="B16" s="479"/>
    </row>
    <row r="17" spans="2:12" ht="24" customHeight="1" thickBot="1" x14ac:dyDescent="0.4">
      <c r="B17" s="500" t="s">
        <v>89</v>
      </c>
      <c r="C17" s="501"/>
      <c r="D17" s="501"/>
      <c r="E17" s="595"/>
      <c r="F17" s="483" t="s">
        <v>36</v>
      </c>
      <c r="G17" s="484"/>
      <c r="H17" s="484"/>
      <c r="I17" s="485"/>
      <c r="J17" s="486"/>
    </row>
    <row r="18" spans="2:12" x14ac:dyDescent="0.35">
      <c r="B18" s="503" t="s">
        <v>38</v>
      </c>
      <c r="C18" s="759" t="s">
        <v>220</v>
      </c>
      <c r="D18" s="743"/>
      <c r="E18" s="744"/>
      <c r="F18" s="504" t="s">
        <v>38</v>
      </c>
      <c r="G18" s="759"/>
      <c r="H18" s="743"/>
      <c r="I18" s="744"/>
    </row>
    <row r="19" spans="2:12" x14ac:dyDescent="0.35">
      <c r="B19" s="505" t="s">
        <v>41</v>
      </c>
      <c r="C19" s="760" t="s">
        <v>113</v>
      </c>
      <c r="D19" s="761"/>
      <c r="E19" s="762"/>
      <c r="F19" s="504" t="s">
        <v>41</v>
      </c>
      <c r="G19" s="760"/>
      <c r="H19" s="761"/>
      <c r="I19" s="762"/>
    </row>
    <row r="20" spans="2:12" x14ac:dyDescent="0.35">
      <c r="B20" s="505" t="s">
        <v>39</v>
      </c>
      <c r="C20" s="763">
        <v>777949788</v>
      </c>
      <c r="D20" s="761"/>
      <c r="E20" s="762"/>
      <c r="F20" s="504" t="s">
        <v>39</v>
      </c>
      <c r="G20" s="760"/>
      <c r="H20" s="761"/>
      <c r="I20" s="762"/>
    </row>
    <row r="21" spans="2:12" ht="20.5" thickBot="1" x14ac:dyDescent="0.4">
      <c r="B21" s="508" t="s">
        <v>40</v>
      </c>
      <c r="C21" s="764" t="s">
        <v>221</v>
      </c>
      <c r="D21" s="746"/>
      <c r="E21" s="747"/>
      <c r="F21" s="509" t="s">
        <v>40</v>
      </c>
      <c r="G21" s="765"/>
      <c r="H21" s="746"/>
      <c r="I21" s="747"/>
    </row>
    <row r="22" spans="2:12" x14ac:dyDescent="0.35">
      <c r="B22" s="481"/>
      <c r="C22" s="481"/>
      <c r="D22" s="481"/>
      <c r="E22" s="481"/>
      <c r="F22" s="481"/>
      <c r="G22" s="481"/>
      <c r="H22" s="481"/>
      <c r="I22" s="481"/>
      <c r="J22" s="481"/>
      <c r="K22" s="481"/>
      <c r="L22" s="481"/>
    </row>
    <row r="23" spans="2:12" x14ac:dyDescent="0.35">
      <c r="B23" s="477" t="s">
        <v>62</v>
      </c>
      <c r="C23" s="481"/>
      <c r="D23" s="481"/>
      <c r="E23" s="481"/>
      <c r="F23" s="481"/>
      <c r="G23" s="481"/>
      <c r="I23" s="481"/>
      <c r="J23" s="481"/>
      <c r="K23" s="481"/>
      <c r="L23" s="481"/>
    </row>
    <row r="24" spans="2:12" ht="20.5" thickBot="1" x14ac:dyDescent="0.4"/>
    <row r="25" spans="2:12" x14ac:dyDescent="0.35">
      <c r="B25" s="510" t="s">
        <v>48</v>
      </c>
      <c r="C25" s="511"/>
      <c r="D25" s="512"/>
      <c r="E25" s="513" t="s">
        <v>47</v>
      </c>
      <c r="F25" s="511"/>
      <c r="G25" s="512"/>
    </row>
    <row r="26" spans="2:12" x14ac:dyDescent="0.35">
      <c r="B26" s="766"/>
      <c r="C26" s="754"/>
      <c r="D26" s="755"/>
      <c r="E26" s="766"/>
      <c r="F26" s="754"/>
      <c r="G26" s="755"/>
    </row>
    <row r="27" spans="2:12" x14ac:dyDescent="0.35">
      <c r="B27" s="766"/>
      <c r="C27" s="754"/>
      <c r="D27" s="755"/>
      <c r="E27" s="766"/>
      <c r="F27" s="754"/>
      <c r="G27" s="755"/>
      <c r="I27" s="514"/>
    </row>
    <row r="28" spans="2:12" x14ac:dyDescent="0.35">
      <c r="B28" s="766"/>
      <c r="C28" s="754"/>
      <c r="D28" s="755"/>
      <c r="E28" s="766"/>
      <c r="F28" s="754"/>
      <c r="G28" s="755"/>
    </row>
    <row r="29" spans="2:12" x14ac:dyDescent="0.35">
      <c r="B29" s="766"/>
      <c r="C29" s="754"/>
      <c r="D29" s="755"/>
      <c r="E29" s="766"/>
      <c r="F29" s="754"/>
      <c r="G29" s="755"/>
    </row>
    <row r="30" spans="2:12" x14ac:dyDescent="0.35">
      <c r="B30" s="766"/>
      <c r="C30" s="754"/>
      <c r="D30" s="755"/>
      <c r="E30" s="766"/>
      <c r="F30" s="754"/>
      <c r="G30" s="755"/>
    </row>
    <row r="31" spans="2:12" ht="20.5" thickBot="1" x14ac:dyDescent="0.4">
      <c r="B31" s="767"/>
      <c r="C31" s="757"/>
      <c r="D31" s="758"/>
      <c r="E31" s="767"/>
      <c r="F31" s="757"/>
      <c r="G31" s="758"/>
    </row>
    <row r="32" spans="2:12" ht="20.5" thickBot="1" x14ac:dyDescent="0.4"/>
    <row r="33" spans="2:12" ht="20.5" thickBot="1" x14ac:dyDescent="0.4">
      <c r="B33" s="483" t="s">
        <v>49</v>
      </c>
      <c r="C33" s="515"/>
      <c r="D33" s="515"/>
      <c r="E33" s="515"/>
      <c r="F33" s="515"/>
      <c r="G33" s="516"/>
    </row>
    <row r="34" spans="2:12" x14ac:dyDescent="0.35">
      <c r="B34" s="517"/>
      <c r="C34" s="491"/>
      <c r="D34" s="491"/>
      <c r="E34" s="491"/>
      <c r="F34" s="491"/>
      <c r="G34" s="492"/>
    </row>
    <row r="35" spans="2:12" x14ac:dyDescent="0.35">
      <c r="B35" s="518"/>
      <c r="C35" s="506"/>
      <c r="D35" s="506"/>
      <c r="E35" s="506"/>
      <c r="F35" s="506"/>
      <c r="G35" s="507"/>
    </row>
    <row r="36" spans="2:12" x14ac:dyDescent="0.35">
      <c r="B36" s="518"/>
      <c r="C36" s="506"/>
      <c r="D36" s="506"/>
      <c r="E36" s="506"/>
      <c r="F36" s="506"/>
      <c r="G36" s="507"/>
    </row>
    <row r="37" spans="2:12" x14ac:dyDescent="0.35">
      <c r="B37" s="518"/>
      <c r="C37" s="506"/>
      <c r="D37" s="506"/>
      <c r="E37" s="506"/>
      <c r="F37" s="506"/>
      <c r="G37" s="507"/>
    </row>
    <row r="38" spans="2:12" ht="20.5" thickBot="1" x14ac:dyDescent="0.4">
      <c r="B38" s="495"/>
      <c r="C38" s="496"/>
      <c r="D38" s="496"/>
      <c r="E38" s="496"/>
      <c r="F38" s="496"/>
      <c r="G38" s="497"/>
    </row>
    <row r="40" spans="2:12" ht="21" customHeight="1" x14ac:dyDescent="0.35">
      <c r="B40" s="477" t="s">
        <v>61</v>
      </c>
      <c r="C40" s="481"/>
      <c r="D40" s="481"/>
      <c r="E40" s="481"/>
      <c r="F40" s="481"/>
      <c r="G40" s="481"/>
      <c r="H40" s="481"/>
      <c r="I40" s="481"/>
      <c r="J40" s="481"/>
      <c r="K40" s="481"/>
      <c r="L40" s="481"/>
    </row>
    <row r="41" spans="2:12" ht="21" customHeight="1" x14ac:dyDescent="0.35">
      <c r="B41" s="519"/>
      <c r="C41" s="481"/>
      <c r="D41" s="481"/>
      <c r="E41" s="481"/>
      <c r="F41" s="481"/>
      <c r="G41" s="481"/>
      <c r="H41" s="481"/>
      <c r="I41" s="481"/>
      <c r="J41" s="481"/>
      <c r="K41" s="481"/>
      <c r="L41" s="481"/>
    </row>
    <row r="42" spans="2:12" x14ac:dyDescent="0.35">
      <c r="B42" s="519" t="s">
        <v>57</v>
      </c>
      <c r="C42" s="481"/>
      <c r="D42" s="481"/>
      <c r="E42" s="481"/>
      <c r="F42" s="481"/>
      <c r="G42" s="481"/>
      <c r="H42" s="481"/>
      <c r="I42" s="481"/>
      <c r="J42" s="481"/>
      <c r="K42" s="481"/>
      <c r="L42" s="481"/>
    </row>
    <row r="43" spans="2:12" ht="20.5" thickBot="1" x14ac:dyDescent="0.4">
      <c r="C43" s="481"/>
      <c r="D43" s="481"/>
      <c r="E43" s="481"/>
      <c r="F43" s="481"/>
      <c r="G43" s="481"/>
      <c r="H43" s="481"/>
      <c r="I43" s="481"/>
      <c r="J43" s="481"/>
      <c r="K43" s="481"/>
      <c r="L43" s="481"/>
    </row>
    <row r="44" spans="2:12" ht="20.5" thickBot="1" x14ac:dyDescent="0.4">
      <c r="B44" s="768" t="s">
        <v>58</v>
      </c>
      <c r="C44" s="769"/>
      <c r="D44" s="769"/>
      <c r="E44" s="769"/>
      <c r="F44" s="769"/>
      <c r="G44" s="769"/>
      <c r="H44" s="769"/>
      <c r="I44" s="770"/>
      <c r="J44" s="481"/>
      <c r="K44" s="481"/>
      <c r="L44" s="481"/>
    </row>
    <row r="45" spans="2:12" ht="14.5" customHeight="1" x14ac:dyDescent="0.35">
      <c r="B45" s="520"/>
      <c r="C45" s="521"/>
      <c r="D45" s="521"/>
      <c r="E45" s="521"/>
      <c r="F45" s="521"/>
      <c r="G45" s="521"/>
      <c r="H45" s="521"/>
      <c r="I45" s="522"/>
      <c r="J45" s="481"/>
      <c r="K45" s="481"/>
      <c r="L45" s="481"/>
    </row>
    <row r="46" spans="2:12" ht="14.5" customHeight="1" x14ac:dyDescent="0.35">
      <c r="B46" s="523"/>
      <c r="C46" s="481"/>
      <c r="D46" s="481"/>
      <c r="E46" s="481"/>
      <c r="F46" s="481"/>
      <c r="G46" s="481"/>
      <c r="H46" s="481"/>
      <c r="I46" s="524"/>
      <c r="J46" s="481"/>
      <c r="K46" s="481"/>
      <c r="L46" s="481"/>
    </row>
    <row r="47" spans="2:12" ht="14.5" customHeight="1" x14ac:dyDescent="0.35">
      <c r="B47" s="523"/>
      <c r="C47" s="481"/>
      <c r="D47" s="481"/>
      <c r="E47" s="481"/>
      <c r="F47" s="481"/>
      <c r="G47" s="481"/>
      <c r="H47" s="481"/>
      <c r="I47" s="524"/>
      <c r="J47" s="481"/>
      <c r="K47" s="481"/>
      <c r="L47" s="481"/>
    </row>
    <row r="48" spans="2:12" ht="14.5" customHeight="1" x14ac:dyDescent="0.35">
      <c r="B48" s="523"/>
      <c r="C48" s="481"/>
      <c r="D48" s="481"/>
      <c r="E48" s="481"/>
      <c r="F48" s="481"/>
      <c r="G48" s="481"/>
      <c r="H48" s="481"/>
      <c r="I48" s="524"/>
      <c r="J48" s="481"/>
      <c r="K48" s="481"/>
      <c r="L48" s="481"/>
    </row>
    <row r="49" spans="2:12" ht="21" customHeight="1" thickBot="1" x14ac:dyDescent="0.4">
      <c r="B49" s="525"/>
      <c r="C49" s="526"/>
      <c r="D49" s="526"/>
      <c r="E49" s="526"/>
      <c r="F49" s="526"/>
      <c r="G49" s="526"/>
      <c r="H49" s="526"/>
      <c r="I49" s="527"/>
      <c r="J49" s="481"/>
      <c r="K49" s="481"/>
      <c r="L49" s="481"/>
    </row>
    <row r="50" spans="2:12" x14ac:dyDescent="0.35">
      <c r="B50" s="519"/>
      <c r="C50" s="481"/>
      <c r="D50" s="481"/>
      <c r="E50" s="481"/>
      <c r="F50" s="481"/>
      <c r="G50" s="481"/>
      <c r="H50" s="481"/>
      <c r="I50" s="481"/>
      <c r="J50" s="481"/>
      <c r="K50" s="481"/>
      <c r="L50" s="481"/>
    </row>
    <row r="51" spans="2:12" ht="39.65" customHeight="1" x14ac:dyDescent="0.35">
      <c r="B51" s="519" t="s">
        <v>46</v>
      </c>
      <c r="C51" s="481"/>
      <c r="F51" s="481"/>
      <c r="G51" s="481"/>
      <c r="H51" s="481"/>
      <c r="I51" s="481"/>
      <c r="J51" s="481"/>
      <c r="K51" s="481"/>
      <c r="L51" s="481"/>
    </row>
    <row r="52" spans="2:12" ht="20.5" thickBot="1" x14ac:dyDescent="0.4">
      <c r="B52" s="519"/>
      <c r="C52" s="481"/>
      <c r="D52" s="481"/>
      <c r="E52" s="481"/>
      <c r="F52" s="481"/>
      <c r="G52" s="481"/>
      <c r="H52" s="481"/>
      <c r="I52" s="481"/>
      <c r="J52" s="481"/>
      <c r="K52" s="481"/>
      <c r="L52" s="481"/>
    </row>
    <row r="53" spans="2:12" x14ac:dyDescent="0.35">
      <c r="B53" s="481"/>
      <c r="C53" s="481"/>
      <c r="D53" s="528" t="s">
        <v>21</v>
      </c>
      <c r="E53" s="529" t="s">
        <v>22</v>
      </c>
      <c r="F53" s="530" t="s">
        <v>23</v>
      </c>
      <c r="G53" s="531" t="s">
        <v>24</v>
      </c>
      <c r="H53" s="532"/>
      <c r="I53" s="481"/>
      <c r="J53" s="481"/>
      <c r="K53" s="481"/>
      <c r="L53" s="481"/>
    </row>
    <row r="54" spans="2:12" ht="40.5" thickBot="1" x14ac:dyDescent="0.4">
      <c r="B54" s="481"/>
      <c r="C54" s="481"/>
      <c r="D54" s="533" t="s">
        <v>4</v>
      </c>
      <c r="E54" s="534" t="s">
        <v>3</v>
      </c>
      <c r="F54" s="535" t="s">
        <v>5</v>
      </c>
      <c r="G54" s="536" t="s">
        <v>6</v>
      </c>
      <c r="H54" s="532"/>
      <c r="I54" s="481"/>
      <c r="J54" s="481"/>
      <c r="K54" s="481"/>
      <c r="L54" s="481"/>
    </row>
    <row r="55" spans="2:12" ht="20.5" thickBot="1" x14ac:dyDescent="0.4"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</row>
    <row r="56" spans="2:12" ht="34.9" customHeight="1" x14ac:dyDescent="0.35">
      <c r="B56" s="537" t="s">
        <v>7</v>
      </c>
      <c r="C56" s="538" t="s">
        <v>56</v>
      </c>
      <c r="D56" s="539" t="s">
        <v>8</v>
      </c>
      <c r="E56" s="540" t="s">
        <v>2</v>
      </c>
      <c r="F56" s="541" t="s">
        <v>9</v>
      </c>
      <c r="G56" s="542" t="s">
        <v>10</v>
      </c>
      <c r="H56" s="542" t="s">
        <v>51</v>
      </c>
      <c r="I56" s="543" t="s">
        <v>11</v>
      </c>
      <c r="J56" s="481"/>
      <c r="K56" s="481"/>
      <c r="L56" s="481"/>
    </row>
    <row r="57" spans="2:12" ht="40.9" customHeight="1" x14ac:dyDescent="0.35">
      <c r="B57" s="544"/>
      <c r="C57" s="545">
        <f>SUM(C58:C59)</f>
        <v>7</v>
      </c>
      <c r="D57" s="546" t="s">
        <v>12</v>
      </c>
      <c r="E57" s="547" t="s">
        <v>13</v>
      </c>
      <c r="F57" s="548" t="s">
        <v>14</v>
      </c>
      <c r="G57" s="549" t="s">
        <v>15</v>
      </c>
      <c r="H57" s="549" t="s">
        <v>53</v>
      </c>
      <c r="I57" s="550"/>
      <c r="J57" s="481"/>
      <c r="K57" s="481"/>
      <c r="L57" s="481"/>
    </row>
    <row r="58" spans="2:12" ht="40" x14ac:dyDescent="0.35">
      <c r="B58" s="551" t="s">
        <v>142</v>
      </c>
      <c r="C58" s="552">
        <v>4</v>
      </c>
      <c r="D58" s="553">
        <v>3</v>
      </c>
      <c r="E58" s="553"/>
      <c r="F58" s="553"/>
      <c r="G58" s="553"/>
      <c r="H58" s="553"/>
      <c r="I58" s="554">
        <f>IF(COUNTBLANK(D58:H58)=4,SUM(D58:G58)*C58,"veuillez entrer une valeur")</f>
        <v>12</v>
      </c>
      <c r="J58" s="481"/>
      <c r="L58" s="481"/>
    </row>
    <row r="59" spans="2:12" ht="39" customHeight="1" thickBot="1" x14ac:dyDescent="0.4">
      <c r="B59" s="555" t="s">
        <v>16</v>
      </c>
      <c r="C59" s="556">
        <v>3</v>
      </c>
      <c r="D59" s="557"/>
      <c r="E59" s="557">
        <v>2</v>
      </c>
      <c r="F59" s="557"/>
      <c r="G59" s="557"/>
      <c r="H59" s="557"/>
      <c r="I59" s="558">
        <f>IF(COUNTBLANK(D59:H59)=4,SUM(D59:G59)*C59,"veuillez entrer une valeur")</f>
        <v>6</v>
      </c>
      <c r="J59" s="481"/>
      <c r="K59" s="481"/>
      <c r="L59" s="481"/>
    </row>
    <row r="60" spans="2:12" ht="20.5" thickBot="1" x14ac:dyDescent="0.4">
      <c r="B60" s="559" t="s">
        <v>50</v>
      </c>
      <c r="C60" s="560">
        <f>3*C57-IF(H58="x",3*C58,0)-IF(H59="x",3*C59,0)</f>
        <v>21</v>
      </c>
      <c r="D60" s="561"/>
      <c r="E60" s="561"/>
      <c r="F60" s="562"/>
      <c r="G60" s="563" t="s">
        <v>25</v>
      </c>
      <c r="H60" s="563"/>
      <c r="I60" s="564">
        <f>SUM(I58:I59)</f>
        <v>18</v>
      </c>
      <c r="J60" s="481"/>
      <c r="K60" s="481"/>
      <c r="L60" s="481"/>
    </row>
    <row r="61" spans="2:12" ht="20.5" thickBot="1" x14ac:dyDescent="0.4">
      <c r="B61" s="481"/>
      <c r="C61" s="481"/>
      <c r="D61" s="481"/>
      <c r="E61" s="481"/>
      <c r="F61" s="481"/>
      <c r="G61" s="481"/>
      <c r="H61" s="481"/>
      <c r="I61" s="481"/>
      <c r="J61" s="481"/>
      <c r="K61" s="481"/>
      <c r="L61" s="481"/>
    </row>
    <row r="62" spans="2:12" ht="40" x14ac:dyDescent="0.35">
      <c r="B62" s="537" t="s">
        <v>17</v>
      </c>
      <c r="C62" s="565" t="s">
        <v>56</v>
      </c>
      <c r="D62" s="566" t="s">
        <v>8</v>
      </c>
      <c r="E62" s="567" t="s">
        <v>2</v>
      </c>
      <c r="F62" s="568" t="s">
        <v>9</v>
      </c>
      <c r="G62" s="569" t="s">
        <v>10</v>
      </c>
      <c r="H62" s="542" t="s">
        <v>51</v>
      </c>
      <c r="I62" s="543" t="s">
        <v>11</v>
      </c>
      <c r="J62" s="481"/>
      <c r="K62" s="481"/>
      <c r="L62" s="481"/>
    </row>
    <row r="63" spans="2:12" ht="40" x14ac:dyDescent="0.35">
      <c r="B63" s="544"/>
      <c r="C63" s="570">
        <f>SUM(C64:C66)</f>
        <v>6</v>
      </c>
      <c r="D63" s="571" t="s">
        <v>12</v>
      </c>
      <c r="E63" s="572" t="s">
        <v>13</v>
      </c>
      <c r="F63" s="573" t="s">
        <v>14</v>
      </c>
      <c r="G63" s="574" t="s">
        <v>15</v>
      </c>
      <c r="H63" s="575" t="s">
        <v>54</v>
      </c>
      <c r="I63" s="576"/>
      <c r="J63" s="481"/>
      <c r="K63" s="481"/>
      <c r="L63" s="481"/>
    </row>
    <row r="64" spans="2:12" x14ac:dyDescent="0.35">
      <c r="B64" s="551" t="s">
        <v>18</v>
      </c>
      <c r="C64" s="552">
        <v>3</v>
      </c>
      <c r="D64" s="577"/>
      <c r="E64" s="577">
        <v>2</v>
      </c>
      <c r="F64" s="577"/>
      <c r="G64" s="577"/>
      <c r="H64" s="578"/>
      <c r="I64" s="554">
        <f>IF(COUNTBLANK(D64:H64)=4,SUM(D64:G64)*C64,"veuillez entrer une valeur")</f>
        <v>6</v>
      </c>
      <c r="J64" s="481"/>
      <c r="K64" s="481"/>
      <c r="L64" s="481"/>
    </row>
    <row r="65" spans="2:12" x14ac:dyDescent="0.35">
      <c r="B65" s="551" t="s">
        <v>42</v>
      </c>
      <c r="C65" s="552">
        <v>2</v>
      </c>
      <c r="D65" s="577"/>
      <c r="E65" s="577">
        <v>2</v>
      </c>
      <c r="F65" s="577"/>
      <c r="G65" s="577"/>
      <c r="H65" s="553"/>
      <c r="I65" s="554">
        <f>IF(COUNTBLANK(D65:H65)=4,SUM(D65:G65)*C65,"veuillez entrer une valeur")</f>
        <v>4</v>
      </c>
      <c r="J65" s="481"/>
      <c r="K65" s="481"/>
      <c r="L65" s="481"/>
    </row>
    <row r="66" spans="2:12" ht="20.5" thickBot="1" x14ac:dyDescent="0.4">
      <c r="B66" s="551" t="s">
        <v>19</v>
      </c>
      <c r="C66" s="552">
        <v>1</v>
      </c>
      <c r="D66" s="579">
        <v>3</v>
      </c>
      <c r="E66" s="579"/>
      <c r="F66" s="579"/>
      <c r="G66" s="579"/>
      <c r="H66" s="580"/>
      <c r="I66" s="558">
        <f>IF(COUNTBLANK(D66:H66)=4,SUM(D66:G66)*C66,"veuillez entrer une valeur")</f>
        <v>3</v>
      </c>
      <c r="J66" s="481"/>
      <c r="K66" s="481"/>
      <c r="L66" s="481"/>
    </row>
    <row r="67" spans="2:12" ht="20.5" thickBot="1" x14ac:dyDescent="0.4">
      <c r="B67" s="559" t="s">
        <v>50</v>
      </c>
      <c r="C67" s="560">
        <f>3*C63-IF(H64="x",3*C64,0)-IF(H65="x",3*C65,0)-IF(H66="x",3*C66,0)</f>
        <v>18</v>
      </c>
      <c r="D67" s="561"/>
      <c r="E67" s="561"/>
      <c r="F67" s="581"/>
      <c r="G67" s="582" t="s">
        <v>25</v>
      </c>
      <c r="H67" s="563"/>
      <c r="I67" s="564">
        <f>SUM(I64:I66)</f>
        <v>13</v>
      </c>
      <c r="J67" s="481"/>
      <c r="K67" s="481"/>
      <c r="L67" s="481"/>
    </row>
    <row r="68" spans="2:12" ht="18.649999999999999" customHeight="1" thickBot="1" x14ac:dyDescent="0.4">
      <c r="B68" s="481"/>
      <c r="C68" s="481"/>
      <c r="D68" s="481"/>
      <c r="E68" s="481"/>
      <c r="F68" s="481"/>
      <c r="G68" s="481"/>
      <c r="H68" s="481"/>
      <c r="I68" s="481"/>
      <c r="J68" s="481"/>
      <c r="K68" s="481"/>
      <c r="L68" s="481"/>
    </row>
    <row r="69" spans="2:12" ht="29.5" customHeight="1" x14ac:dyDescent="0.35">
      <c r="B69" s="537" t="s">
        <v>20</v>
      </c>
      <c r="C69" s="565" t="s">
        <v>56</v>
      </c>
      <c r="D69" s="566" t="s">
        <v>8</v>
      </c>
      <c r="E69" s="567" t="s">
        <v>2</v>
      </c>
      <c r="F69" s="568" t="s">
        <v>9</v>
      </c>
      <c r="G69" s="583" t="s">
        <v>10</v>
      </c>
      <c r="H69" s="542" t="s">
        <v>51</v>
      </c>
      <c r="I69" s="543" t="s">
        <v>11</v>
      </c>
      <c r="J69" s="481"/>
      <c r="K69" s="481"/>
      <c r="L69" s="481"/>
    </row>
    <row r="70" spans="2:12" ht="40" x14ac:dyDescent="0.35">
      <c r="B70" s="544"/>
      <c r="C70" s="570">
        <f>SUM(C71:C73)</f>
        <v>4</v>
      </c>
      <c r="D70" s="571" t="s">
        <v>12</v>
      </c>
      <c r="E70" s="572" t="s">
        <v>13</v>
      </c>
      <c r="F70" s="573" t="s">
        <v>14</v>
      </c>
      <c r="G70" s="584" t="s">
        <v>15</v>
      </c>
      <c r="H70" s="575" t="s">
        <v>55</v>
      </c>
      <c r="I70" s="576"/>
      <c r="J70" s="481"/>
      <c r="K70" s="481"/>
      <c r="L70" s="481"/>
    </row>
    <row r="71" spans="2:12" ht="60" x14ac:dyDescent="0.35">
      <c r="B71" s="551" t="s">
        <v>143</v>
      </c>
      <c r="C71" s="552">
        <v>2</v>
      </c>
      <c r="D71" s="577">
        <v>3</v>
      </c>
      <c r="E71" s="577"/>
      <c r="F71" s="577"/>
      <c r="G71" s="577"/>
      <c r="H71" s="578"/>
      <c r="I71" s="554">
        <f>IF(COUNTBLANK(D71:H71)=4,SUM(D71:G71)*C71,"veuillez entrer une valeur")</f>
        <v>6</v>
      </c>
      <c r="J71" s="481"/>
      <c r="K71" s="481"/>
      <c r="L71" s="481"/>
    </row>
    <row r="72" spans="2:12" ht="80" x14ac:dyDescent="0.35">
      <c r="B72" s="551" t="s">
        <v>144</v>
      </c>
      <c r="C72" s="552">
        <v>1</v>
      </c>
      <c r="D72" s="577">
        <v>3</v>
      </c>
      <c r="E72" s="577"/>
      <c r="F72" s="577"/>
      <c r="G72" s="577"/>
      <c r="H72" s="553"/>
      <c r="I72" s="554">
        <f>IF(COUNTBLANK(D72:H72)=4,SUM(D72:G72)*C72,"veuillez entrer une valeur")</f>
        <v>3</v>
      </c>
      <c r="J72" s="481"/>
      <c r="K72" s="481"/>
      <c r="L72" s="481"/>
    </row>
    <row r="73" spans="2:12" ht="80.5" thickBot="1" x14ac:dyDescent="0.4">
      <c r="B73" s="551" t="s">
        <v>145</v>
      </c>
      <c r="C73" s="552">
        <v>1</v>
      </c>
      <c r="D73" s="579"/>
      <c r="E73" s="579">
        <v>2</v>
      </c>
      <c r="F73" s="579"/>
      <c r="G73" s="579"/>
      <c r="H73" s="580"/>
      <c r="I73" s="558">
        <f>IF(COUNTBLANK(D73:H73)=4,SUM(D73:G73)*C73,"veuillez entrer une valeur")</f>
        <v>2</v>
      </c>
      <c r="J73" s="481"/>
      <c r="K73" s="481"/>
      <c r="L73" s="481"/>
    </row>
    <row r="74" spans="2:12" ht="20.5" thickBot="1" x14ac:dyDescent="0.4">
      <c r="B74" s="559" t="s">
        <v>50</v>
      </c>
      <c r="C74" s="560">
        <f>3*C70-IF(H71="x",3*C71,0)-IF(H72="x",3*C72,0)-IF(H73="x",3*C73,0)</f>
        <v>12</v>
      </c>
      <c r="D74" s="561"/>
      <c r="E74" s="561"/>
      <c r="F74" s="581"/>
      <c r="G74" s="582" t="s">
        <v>25</v>
      </c>
      <c r="H74" s="563"/>
      <c r="I74" s="564">
        <f>SUM(I71:I73)</f>
        <v>11</v>
      </c>
      <c r="J74" s="481"/>
      <c r="K74" s="481"/>
      <c r="L74" s="481"/>
    </row>
    <row r="75" spans="2:12" ht="20.5" thickBot="1" x14ac:dyDescent="0.4">
      <c r="B75" s="481"/>
      <c r="C75" s="481"/>
      <c r="D75" s="481"/>
      <c r="E75" s="481"/>
      <c r="F75" s="481"/>
      <c r="G75" s="481"/>
      <c r="H75" s="481"/>
      <c r="I75" s="481"/>
      <c r="J75" s="481"/>
      <c r="K75" s="481"/>
      <c r="L75" s="481"/>
    </row>
    <row r="76" spans="2:12" ht="39" customHeight="1" x14ac:dyDescent="0.35">
      <c r="B76" s="585" t="s">
        <v>52</v>
      </c>
      <c r="C76" s="586">
        <f>SUM(C60+C67+C74)</f>
        <v>51</v>
      </c>
      <c r="D76" s="587">
        <f>SUM(I74+I67+I60)</f>
        <v>42</v>
      </c>
      <c r="E76" s="481"/>
      <c r="F76" s="481"/>
      <c r="G76" s="481"/>
      <c r="H76" s="481"/>
      <c r="I76" s="481"/>
      <c r="J76" s="481"/>
      <c r="K76" s="481"/>
      <c r="L76" s="481"/>
    </row>
    <row r="77" spans="2:12" ht="20.5" thickBot="1" x14ac:dyDescent="0.4">
      <c r="B77" s="771" t="s">
        <v>60</v>
      </c>
      <c r="C77" s="772"/>
      <c r="D77" s="588">
        <f>(D76/C76)*20</f>
        <v>16.470588235294116</v>
      </c>
      <c r="E77" s="481"/>
      <c r="F77" s="481"/>
      <c r="G77" s="481"/>
      <c r="H77" s="481"/>
      <c r="I77" s="481"/>
      <c r="J77" s="481"/>
      <c r="K77" s="481"/>
      <c r="L77" s="481"/>
    </row>
    <row r="78" spans="2:12" x14ac:dyDescent="0.35">
      <c r="C78" s="532"/>
      <c r="D78" s="481"/>
      <c r="E78" s="481"/>
      <c r="F78" s="481"/>
      <c r="G78" s="481"/>
      <c r="H78" s="481"/>
      <c r="I78" s="481"/>
      <c r="J78" s="481"/>
      <c r="K78" s="481"/>
      <c r="L78" s="481"/>
    </row>
    <row r="80" spans="2:12" x14ac:dyDescent="0.35">
      <c r="B80" s="477" t="s">
        <v>63</v>
      </c>
      <c r="C80" s="481"/>
      <c r="D80" s="481"/>
      <c r="E80" s="481"/>
      <c r="F80" s="481"/>
      <c r="G80" s="481"/>
      <c r="H80" s="481"/>
      <c r="I80" s="481"/>
      <c r="J80" s="481"/>
      <c r="K80" s="481"/>
      <c r="L80" s="481"/>
    </row>
    <row r="81" spans="2:17" ht="20.5" thickBot="1" x14ac:dyDescent="0.4">
      <c r="B81" s="481"/>
      <c r="C81" s="481"/>
      <c r="D81" s="481"/>
      <c r="E81" s="481"/>
      <c r="F81" s="481"/>
      <c r="G81" s="481"/>
      <c r="H81" s="481"/>
      <c r="I81" s="481"/>
      <c r="J81" s="481"/>
      <c r="K81" s="481"/>
      <c r="L81" s="481"/>
    </row>
    <row r="82" spans="2:17" ht="43.15" customHeight="1" thickBot="1" x14ac:dyDescent="0.4">
      <c r="B82" s="589"/>
      <c r="C82" s="773" t="s">
        <v>65</v>
      </c>
      <c r="D82" s="774"/>
      <c r="E82" s="775"/>
      <c r="F82" s="773" t="s">
        <v>67</v>
      </c>
      <c r="G82" s="774"/>
      <c r="H82" s="775"/>
      <c r="I82" s="773" t="s">
        <v>68</v>
      </c>
      <c r="J82" s="774"/>
      <c r="K82" s="775"/>
      <c r="L82" s="773" t="s">
        <v>69</v>
      </c>
      <c r="M82" s="774"/>
      <c r="N82" s="775"/>
      <c r="O82" s="773" t="s">
        <v>70</v>
      </c>
      <c r="P82" s="774"/>
      <c r="Q82" s="775"/>
    </row>
    <row r="83" spans="2:17" ht="43.15" customHeight="1" x14ac:dyDescent="0.35">
      <c r="B83" s="590" t="s">
        <v>64</v>
      </c>
      <c r="C83" s="776">
        <v>43858</v>
      </c>
      <c r="D83" s="754"/>
      <c r="E83" s="755"/>
      <c r="F83" s="777">
        <f>DATE(YEAR(C84)+1,MONTH(C84),DAY(C84))</f>
        <v>44224</v>
      </c>
      <c r="G83" s="778"/>
      <c r="H83" s="752"/>
      <c r="I83" s="777">
        <f>DATE(YEAR(C84)+2,MONTH(C84),DAY(C84))</f>
        <v>44589</v>
      </c>
      <c r="J83" s="778"/>
      <c r="K83" s="752"/>
      <c r="L83" s="777">
        <f>DATE(YEAR(C84)+3,MONTH(C84),DAY(C84))</f>
        <v>44954</v>
      </c>
      <c r="M83" s="778"/>
      <c r="N83" s="752"/>
      <c r="O83" s="777">
        <f>DATE(YEAR(C84)+4,MONTH(C84),DAY(C84))</f>
        <v>45319</v>
      </c>
      <c r="P83" s="778"/>
      <c r="Q83" s="752"/>
    </row>
    <row r="84" spans="2:17" x14ac:dyDescent="0.35">
      <c r="B84" s="591" t="s">
        <v>26</v>
      </c>
      <c r="C84" s="776">
        <v>43858</v>
      </c>
      <c r="D84" s="754"/>
      <c r="E84" s="755"/>
      <c r="F84" s="776">
        <v>44407</v>
      </c>
      <c r="G84" s="754"/>
      <c r="H84" s="755"/>
      <c r="I84" s="776">
        <v>44767</v>
      </c>
      <c r="J84" s="754"/>
      <c r="K84" s="755"/>
      <c r="L84" s="776">
        <v>45149</v>
      </c>
      <c r="M84" s="754"/>
      <c r="N84" s="755"/>
      <c r="O84" s="766"/>
      <c r="P84" s="754"/>
      <c r="Q84" s="755"/>
    </row>
    <row r="85" spans="2:17" x14ac:dyDescent="0.35">
      <c r="B85" s="592" t="s">
        <v>27</v>
      </c>
      <c r="C85" s="779">
        <v>13.333333333333332</v>
      </c>
      <c r="D85" s="780"/>
      <c r="E85" s="781"/>
      <c r="F85" s="782">
        <f>D77</f>
        <v>16.470588235294116</v>
      </c>
      <c r="G85" s="783"/>
      <c r="H85" s="784"/>
      <c r="I85" s="782">
        <v>13.73</v>
      </c>
      <c r="J85" s="783"/>
      <c r="K85" s="784"/>
      <c r="L85" s="766">
        <f>D77</f>
        <v>16.470588235294116</v>
      </c>
      <c r="M85" s="754"/>
      <c r="N85" s="755"/>
      <c r="O85" s="766"/>
      <c r="P85" s="754"/>
      <c r="Q85" s="755"/>
    </row>
    <row r="86" spans="2:17" ht="78" customHeight="1" x14ac:dyDescent="0.35">
      <c r="B86" s="591" t="s">
        <v>43</v>
      </c>
      <c r="C86" s="766"/>
      <c r="D86" s="754"/>
      <c r="E86" s="755"/>
      <c r="F86" s="766"/>
      <c r="G86" s="754"/>
      <c r="H86" s="755"/>
      <c r="I86" s="766"/>
      <c r="J86" s="754"/>
      <c r="K86" s="755"/>
      <c r="L86" s="766"/>
      <c r="M86" s="754"/>
      <c r="N86" s="755"/>
      <c r="O86" s="766"/>
      <c r="P86" s="754"/>
      <c r="Q86" s="755"/>
    </row>
    <row r="87" spans="2:17" ht="21" customHeight="1" x14ac:dyDescent="0.35">
      <c r="B87" s="593"/>
      <c r="C87" s="481"/>
      <c r="D87" s="481"/>
      <c r="E87" s="481"/>
      <c r="F87" s="481"/>
      <c r="G87" s="481"/>
      <c r="H87" s="481"/>
      <c r="I87" s="481"/>
      <c r="J87" s="481"/>
      <c r="K87" s="481"/>
      <c r="L87" s="481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C83:E84">
    <cfRule type="cellIs" dxfId="105" priority="1" operator="equal">
      <formula>"veuillez saisir ici une date"</formula>
    </cfRule>
  </conditionalFormatting>
  <conditionalFormatting sqref="I58:I59 I64:I66 I71:I73">
    <cfRule type="cellIs" dxfId="104" priority="6" operator="equal">
      <formula>"veuillez entrer une valeur"</formula>
    </cfRule>
  </conditionalFormatting>
  <dataValidations count="1">
    <dataValidation type="list" allowBlank="1" showInputMessage="1" showErrorMessage="1" sqref="C7:E7" xr:uid="{00000000-0002-0000-0300-000000000000}">
      <formula1>"Fournisseur,Prestataire de Service"</formula1>
    </dataValidation>
  </dataValidations>
  <hyperlinks>
    <hyperlink ref="C21" r:id="rId1" xr:uid="{00000000-0004-0000-0300-000000000000}"/>
  </hyperlinks>
  <pageMargins left="0.7" right="0.7" top="0.75" bottom="0.75" header="0.3" footer="0.3"/>
  <pageSetup paperSize="9" scale="5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Q87"/>
  <sheetViews>
    <sheetView topLeftCell="A74" zoomScale="60" zoomScaleNormal="60" zoomScalePageLayoutView="27" workbookViewId="0">
      <selection activeCell="H77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124" t="s">
        <v>37</v>
      </c>
    </row>
    <row r="3" spans="2:10" ht="22" thickBot="1" x14ac:dyDescent="0.4">
      <c r="B3" s="126"/>
    </row>
    <row r="4" spans="2:10" ht="31.9" customHeight="1" thickBot="1" x14ac:dyDescent="0.4">
      <c r="B4" s="127" t="s">
        <v>1</v>
      </c>
      <c r="C4" s="825" t="s">
        <v>283</v>
      </c>
      <c r="D4" s="826"/>
      <c r="E4" s="826"/>
      <c r="F4" s="826"/>
      <c r="G4" s="826"/>
      <c r="H4" s="826"/>
      <c r="I4" s="827"/>
      <c r="J4" s="128"/>
    </row>
    <row r="5" spans="2:10" ht="22" thickBot="1" x14ac:dyDescent="0.4"/>
    <row r="6" spans="2:10" ht="52.15" customHeight="1" thickBot="1" x14ac:dyDescent="0.4">
      <c r="B6" s="127" t="s">
        <v>66</v>
      </c>
      <c r="C6" s="828">
        <v>44119</v>
      </c>
      <c r="D6" s="829"/>
      <c r="E6" s="830"/>
      <c r="F6" s="129" t="s">
        <v>71</v>
      </c>
      <c r="G6" s="828">
        <v>43936</v>
      </c>
      <c r="H6" s="829"/>
      <c r="I6" s="830"/>
    </row>
    <row r="7" spans="2:10" ht="28" thickBot="1" x14ac:dyDescent="0.4">
      <c r="B7" s="130"/>
      <c r="C7" s="130"/>
      <c r="D7" s="130"/>
      <c r="E7" s="130"/>
    </row>
    <row r="8" spans="2:10" ht="28.15" customHeight="1" thickBot="1" x14ac:dyDescent="0.4">
      <c r="B8" s="131" t="s">
        <v>28</v>
      </c>
      <c r="C8" s="132"/>
      <c r="D8" s="133"/>
      <c r="F8" s="131" t="s">
        <v>0</v>
      </c>
      <c r="G8" s="132"/>
      <c r="H8" s="132"/>
      <c r="I8" s="133"/>
      <c r="J8" s="134"/>
    </row>
    <row r="9" spans="2:10" ht="18.75" customHeight="1" x14ac:dyDescent="0.35">
      <c r="B9" s="831" t="s">
        <v>29</v>
      </c>
      <c r="C9" s="832"/>
      <c r="D9" s="137"/>
      <c r="E9" s="138"/>
      <c r="F9" s="833" t="s">
        <v>284</v>
      </c>
      <c r="G9" s="834"/>
      <c r="H9" s="834"/>
      <c r="I9" s="835"/>
      <c r="J9" s="141"/>
    </row>
    <row r="10" spans="2:10" ht="19.5" customHeight="1" thickBot="1" x14ac:dyDescent="0.4">
      <c r="B10" s="839" t="s">
        <v>30</v>
      </c>
      <c r="C10" s="840"/>
      <c r="D10" s="143" t="s">
        <v>73</v>
      </c>
      <c r="E10" s="138"/>
      <c r="F10" s="836"/>
      <c r="G10" s="837"/>
      <c r="H10" s="837"/>
      <c r="I10" s="838"/>
      <c r="J10" s="141"/>
    </row>
    <row r="11" spans="2:10" ht="22" thickBot="1" x14ac:dyDescent="0.4"/>
    <row r="12" spans="2:10" ht="24.65" customHeight="1" thickBot="1" x14ac:dyDescent="0.4">
      <c r="B12" s="131" t="s">
        <v>44</v>
      </c>
      <c r="C12" s="132"/>
      <c r="D12" s="132"/>
      <c r="E12" s="132"/>
      <c r="F12" s="132"/>
      <c r="G12" s="132"/>
      <c r="H12" s="132"/>
      <c r="I12" s="133"/>
      <c r="J12" s="134"/>
    </row>
    <row r="13" spans="2:10" ht="27.5" x14ac:dyDescent="0.35">
      <c r="B13" s="135" t="s">
        <v>31</v>
      </c>
      <c r="C13" s="147"/>
      <c r="D13" s="136" t="s">
        <v>32</v>
      </c>
      <c r="E13" s="819"/>
      <c r="F13" s="820"/>
      <c r="G13" s="136" t="s">
        <v>33</v>
      </c>
      <c r="H13" s="819"/>
      <c r="I13" s="803"/>
      <c r="J13" s="128"/>
    </row>
    <row r="14" spans="2:10" ht="27.5" x14ac:dyDescent="0.35">
      <c r="B14" s="148" t="s">
        <v>34</v>
      </c>
      <c r="C14" s="821" t="s">
        <v>285</v>
      </c>
      <c r="D14" s="786"/>
      <c r="E14" s="786"/>
      <c r="F14" s="786"/>
      <c r="G14" s="786"/>
      <c r="H14" s="786"/>
      <c r="I14" s="787"/>
      <c r="J14" s="128"/>
    </row>
    <row r="15" spans="2:10" ht="28" thickBot="1" x14ac:dyDescent="0.4">
      <c r="B15" s="142" t="s">
        <v>35</v>
      </c>
      <c r="C15" s="729"/>
      <c r="D15" s="810"/>
      <c r="E15" s="810"/>
      <c r="F15" s="810"/>
      <c r="G15" s="810"/>
      <c r="H15" s="810"/>
      <c r="I15" s="811"/>
      <c r="J15" s="128"/>
    </row>
    <row r="16" spans="2:10" ht="28" thickBot="1" x14ac:dyDescent="0.4">
      <c r="B16" s="149"/>
      <c r="C16" s="130"/>
      <c r="D16" s="130"/>
      <c r="E16" s="130"/>
      <c r="F16" s="130"/>
      <c r="G16" s="130"/>
      <c r="H16" s="130"/>
      <c r="I16" s="130"/>
    </row>
    <row r="17" spans="2:12" ht="24" customHeight="1" thickBot="1" x14ac:dyDescent="0.4">
      <c r="B17" s="150" t="s">
        <v>89</v>
      </c>
      <c r="C17" s="151"/>
      <c r="D17" s="151"/>
      <c r="E17" s="152"/>
      <c r="F17" s="131" t="s">
        <v>36</v>
      </c>
      <c r="G17" s="132"/>
      <c r="H17" s="132"/>
      <c r="I17" s="133"/>
      <c r="J17" s="134"/>
    </row>
    <row r="18" spans="2:12" ht="27.5" x14ac:dyDescent="0.35">
      <c r="B18" s="153" t="s">
        <v>38</v>
      </c>
      <c r="C18" s="822" t="s">
        <v>286</v>
      </c>
      <c r="D18" s="823"/>
      <c r="E18" s="824"/>
      <c r="F18" s="154" t="s">
        <v>38</v>
      </c>
      <c r="G18" s="822"/>
      <c r="H18" s="823"/>
      <c r="I18" s="824"/>
    </row>
    <row r="19" spans="2:12" ht="27.5" x14ac:dyDescent="0.35">
      <c r="B19" s="155" t="s">
        <v>41</v>
      </c>
      <c r="C19" s="812" t="s">
        <v>108</v>
      </c>
      <c r="D19" s="813"/>
      <c r="E19" s="814"/>
      <c r="F19" s="154" t="s">
        <v>41</v>
      </c>
      <c r="G19" s="812"/>
      <c r="H19" s="813"/>
      <c r="I19" s="814"/>
    </row>
    <row r="20" spans="2:12" ht="27.5" x14ac:dyDescent="0.35">
      <c r="B20" s="155" t="s">
        <v>39</v>
      </c>
      <c r="C20" s="815" t="s">
        <v>287</v>
      </c>
      <c r="D20" s="813"/>
      <c r="E20" s="814"/>
      <c r="F20" s="154" t="s">
        <v>39</v>
      </c>
      <c r="G20" s="812"/>
      <c r="H20" s="813"/>
      <c r="I20" s="814"/>
    </row>
    <row r="21" spans="2:12" ht="28" thickBot="1" x14ac:dyDescent="0.4">
      <c r="B21" s="158" t="s">
        <v>40</v>
      </c>
      <c r="C21" s="703"/>
      <c r="D21" s="684"/>
      <c r="E21" s="685"/>
      <c r="F21" s="159" t="s">
        <v>40</v>
      </c>
      <c r="G21" s="816"/>
      <c r="H21" s="817"/>
      <c r="I21" s="818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ht="38" x14ac:dyDescent="0.35">
      <c r="B23" s="124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ht="27.5" x14ac:dyDescent="0.35">
      <c r="B25" s="160" t="s">
        <v>48</v>
      </c>
      <c r="C25" s="161"/>
      <c r="D25" s="162"/>
      <c r="E25" s="163" t="s">
        <v>47</v>
      </c>
      <c r="F25" s="161"/>
      <c r="G25" s="162"/>
      <c r="I25" s="130"/>
    </row>
    <row r="26" spans="2:12" ht="27.5" x14ac:dyDescent="0.35">
      <c r="B26" s="785"/>
      <c r="C26" s="786"/>
      <c r="D26" s="787"/>
      <c r="E26" s="785"/>
      <c r="F26" s="786"/>
      <c r="G26" s="787"/>
      <c r="I26" s="130"/>
    </row>
    <row r="27" spans="2:12" ht="27.5" x14ac:dyDescent="0.35">
      <c r="B27" s="785"/>
      <c r="C27" s="786"/>
      <c r="D27" s="787"/>
      <c r="E27" s="785"/>
      <c r="F27" s="786"/>
      <c r="G27" s="787"/>
      <c r="I27" s="164"/>
    </row>
    <row r="28" spans="2:12" ht="27.5" x14ac:dyDescent="0.35">
      <c r="B28" s="785"/>
      <c r="C28" s="786"/>
      <c r="D28" s="787"/>
      <c r="E28" s="785"/>
      <c r="F28" s="786"/>
      <c r="G28" s="787"/>
      <c r="I28" s="130"/>
    </row>
    <row r="29" spans="2:12" ht="27.5" x14ac:dyDescent="0.35">
      <c r="B29" s="785"/>
      <c r="C29" s="786"/>
      <c r="D29" s="787"/>
      <c r="E29" s="785"/>
      <c r="F29" s="786"/>
      <c r="G29" s="787"/>
      <c r="I29" s="130"/>
    </row>
    <row r="30" spans="2:12" ht="27.5" x14ac:dyDescent="0.35">
      <c r="B30" s="785"/>
      <c r="C30" s="786"/>
      <c r="D30" s="787"/>
      <c r="E30" s="785"/>
      <c r="F30" s="786"/>
      <c r="G30" s="787"/>
      <c r="I30" s="130"/>
    </row>
    <row r="31" spans="2:12" ht="28" thickBot="1" x14ac:dyDescent="0.4">
      <c r="B31" s="809"/>
      <c r="C31" s="810"/>
      <c r="D31" s="811"/>
      <c r="E31" s="809"/>
      <c r="F31" s="810"/>
      <c r="G31" s="811"/>
      <c r="I31" s="130"/>
    </row>
    <row r="32" spans="2:12" ht="28" thickBot="1" x14ac:dyDescent="0.4">
      <c r="B32" s="130"/>
      <c r="C32" s="130"/>
      <c r="D32" s="130"/>
      <c r="E32" s="130"/>
      <c r="F32" s="130"/>
      <c r="G32" s="130"/>
      <c r="I32" s="130"/>
    </row>
    <row r="33" spans="2:12" ht="28" thickBot="1" x14ac:dyDescent="0.4">
      <c r="B33" s="131" t="s">
        <v>49</v>
      </c>
      <c r="C33" s="165"/>
      <c r="D33" s="165"/>
      <c r="E33" s="165"/>
      <c r="F33" s="165"/>
      <c r="G33" s="166"/>
      <c r="I33" s="130"/>
    </row>
    <row r="34" spans="2:12" ht="27.5" x14ac:dyDescent="0.35">
      <c r="B34" s="167"/>
      <c r="C34" s="139"/>
      <c r="D34" s="139"/>
      <c r="E34" s="139"/>
      <c r="F34" s="139"/>
      <c r="G34" s="140"/>
      <c r="I34" s="130"/>
    </row>
    <row r="35" spans="2:12" ht="27.5" x14ac:dyDescent="0.35">
      <c r="B35" s="168"/>
      <c r="C35" s="156"/>
      <c r="D35" s="156"/>
      <c r="E35" s="156"/>
      <c r="F35" s="156"/>
      <c r="G35" s="157"/>
      <c r="I35" s="130"/>
    </row>
    <row r="36" spans="2:12" ht="27.5" x14ac:dyDescent="0.35">
      <c r="B36" s="168"/>
      <c r="C36" s="156"/>
      <c r="D36" s="156"/>
      <c r="E36" s="156"/>
      <c r="F36" s="156"/>
      <c r="G36" s="157"/>
      <c r="I36" s="130"/>
    </row>
    <row r="37" spans="2:12" ht="27.5" x14ac:dyDescent="0.35">
      <c r="B37" s="168"/>
      <c r="C37" s="156"/>
      <c r="D37" s="156"/>
      <c r="E37" s="156"/>
      <c r="F37" s="156"/>
      <c r="G37" s="157"/>
      <c r="I37" s="130"/>
    </row>
    <row r="38" spans="2:12" ht="28" thickBot="1" x14ac:dyDescent="0.4">
      <c r="B38" s="144"/>
      <c r="C38" s="145"/>
      <c r="D38" s="145"/>
      <c r="E38" s="145"/>
      <c r="F38" s="145"/>
      <c r="G38" s="146"/>
      <c r="I38" s="130"/>
    </row>
    <row r="39" spans="2:12" ht="27.5" x14ac:dyDescent="0.35">
      <c r="B39" s="130"/>
      <c r="C39" s="130"/>
      <c r="D39" s="130"/>
      <c r="E39" s="130"/>
      <c r="F39" s="130"/>
      <c r="G39" s="130"/>
      <c r="I39" s="130"/>
    </row>
    <row r="40" spans="2:12" ht="21" customHeight="1" x14ac:dyDescent="0.35">
      <c r="B40" s="124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169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35" x14ac:dyDescent="0.35">
      <c r="B42" s="170" t="s">
        <v>57</v>
      </c>
      <c r="C42" s="128"/>
      <c r="D42" s="128"/>
      <c r="E42" s="128"/>
      <c r="F42" s="128"/>
      <c r="G42" s="128"/>
      <c r="H42" s="128"/>
      <c r="I42" s="141"/>
      <c r="J42" s="141"/>
      <c r="K42" s="141"/>
      <c r="L42" s="141"/>
    </row>
    <row r="43" spans="2:12" ht="28" thickBot="1" x14ac:dyDescent="0.4">
      <c r="B43" s="130"/>
      <c r="C43" s="128"/>
      <c r="D43" s="128"/>
      <c r="E43" s="128"/>
      <c r="F43" s="128"/>
      <c r="G43" s="128"/>
      <c r="H43" s="128"/>
      <c r="I43" s="141"/>
      <c r="J43" s="141"/>
      <c r="K43" s="141"/>
      <c r="L43" s="141"/>
    </row>
    <row r="44" spans="2:12" ht="28" thickBot="1" x14ac:dyDescent="0.4">
      <c r="B44" s="804" t="s">
        <v>58</v>
      </c>
      <c r="C44" s="805"/>
      <c r="D44" s="805"/>
      <c r="E44" s="805"/>
      <c r="F44" s="805"/>
      <c r="G44" s="805"/>
      <c r="H44" s="805"/>
      <c r="I44" s="806"/>
      <c r="J44" s="141"/>
      <c r="K44" s="141"/>
      <c r="L44" s="141"/>
    </row>
    <row r="45" spans="2:12" ht="14.5" customHeight="1" x14ac:dyDescent="0.35">
      <c r="B45" s="171"/>
      <c r="C45" s="172"/>
      <c r="D45" s="172"/>
      <c r="E45" s="172"/>
      <c r="F45" s="172"/>
      <c r="G45" s="172"/>
      <c r="H45" s="172"/>
      <c r="I45" s="173"/>
      <c r="J45" s="141"/>
      <c r="K45" s="141"/>
      <c r="L45" s="141"/>
    </row>
    <row r="46" spans="2:12" ht="14.5" customHeight="1" x14ac:dyDescent="0.35">
      <c r="B46" s="174"/>
      <c r="C46" s="128"/>
      <c r="D46" s="128"/>
      <c r="E46" s="128"/>
      <c r="F46" s="128"/>
      <c r="G46" s="128"/>
      <c r="H46" s="128"/>
      <c r="I46" s="175"/>
      <c r="J46" s="141"/>
      <c r="K46" s="141"/>
      <c r="L46" s="141"/>
    </row>
    <row r="47" spans="2:12" ht="14.5" customHeight="1" x14ac:dyDescent="0.35">
      <c r="B47" s="174"/>
      <c r="C47" s="128"/>
      <c r="D47" s="128"/>
      <c r="E47" s="128"/>
      <c r="F47" s="128"/>
      <c r="G47" s="128"/>
      <c r="H47" s="128"/>
      <c r="I47" s="175"/>
      <c r="J47" s="141"/>
      <c r="K47" s="141"/>
      <c r="L47" s="141"/>
    </row>
    <row r="48" spans="2:12" ht="14.5" customHeight="1" x14ac:dyDescent="0.35">
      <c r="B48" s="174"/>
      <c r="C48" s="128"/>
      <c r="D48" s="128"/>
      <c r="E48" s="128"/>
      <c r="F48" s="128"/>
      <c r="G48" s="128"/>
      <c r="H48" s="128"/>
      <c r="I48" s="175"/>
      <c r="J48" s="141"/>
      <c r="K48" s="141"/>
      <c r="L48" s="141"/>
    </row>
    <row r="49" spans="2:12" ht="21" customHeight="1" thickBot="1" x14ac:dyDescent="0.4">
      <c r="B49" s="176"/>
      <c r="C49" s="177"/>
      <c r="D49" s="177"/>
      <c r="E49" s="177"/>
      <c r="F49" s="177"/>
      <c r="G49" s="177"/>
      <c r="H49" s="177"/>
      <c r="I49" s="178"/>
      <c r="J49" s="141"/>
      <c r="K49" s="141"/>
      <c r="L49" s="141"/>
    </row>
    <row r="50" spans="2:12" ht="30.5" x14ac:dyDescent="0.35">
      <c r="B50" s="169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170" t="s">
        <v>46</v>
      </c>
      <c r="C51" s="128"/>
      <c r="E51" s="130"/>
      <c r="F51" s="128"/>
      <c r="G51" s="128"/>
      <c r="H51" s="128"/>
      <c r="I51" s="128"/>
      <c r="J51" s="141"/>
      <c r="K51" s="141"/>
      <c r="L51" s="141"/>
    </row>
    <row r="52" spans="2:12" ht="28" thickBot="1" x14ac:dyDescent="0.4">
      <c r="B52" s="179"/>
      <c r="C52" s="128"/>
      <c r="D52" s="128"/>
      <c r="E52" s="128"/>
      <c r="F52" s="128"/>
      <c r="G52" s="128"/>
      <c r="H52" s="128"/>
      <c r="I52" s="128"/>
      <c r="J52" s="141"/>
      <c r="K52" s="141"/>
      <c r="L52" s="141"/>
    </row>
    <row r="53" spans="2:12" ht="82.5" x14ac:dyDescent="0.35">
      <c r="B53" s="128"/>
      <c r="C53" s="128"/>
      <c r="D53" s="180" t="s">
        <v>21</v>
      </c>
      <c r="E53" s="181" t="s">
        <v>22</v>
      </c>
      <c r="F53" s="182" t="s">
        <v>23</v>
      </c>
      <c r="G53" s="183" t="s">
        <v>24</v>
      </c>
      <c r="H53" s="184"/>
      <c r="I53" s="128"/>
      <c r="J53" s="141"/>
      <c r="K53" s="141"/>
      <c r="L53" s="141"/>
    </row>
    <row r="54" spans="2:12" ht="55.5" thickBot="1" x14ac:dyDescent="0.4">
      <c r="B54" s="128"/>
      <c r="C54" s="128"/>
      <c r="D54" s="185" t="s">
        <v>4</v>
      </c>
      <c r="E54" s="186" t="s">
        <v>3</v>
      </c>
      <c r="F54" s="187" t="s">
        <v>5</v>
      </c>
      <c r="G54" s="188" t="s">
        <v>6</v>
      </c>
      <c r="H54" s="184"/>
      <c r="I54" s="128"/>
      <c r="J54" s="141"/>
      <c r="K54" s="141"/>
      <c r="L54" s="141"/>
    </row>
    <row r="55" spans="2:12" ht="28" thickBot="1" x14ac:dyDescent="0.4">
      <c r="B55" s="128"/>
      <c r="C55" s="128"/>
      <c r="D55" s="128"/>
      <c r="E55" s="128"/>
      <c r="F55" s="128"/>
      <c r="G55" s="128"/>
      <c r="H55" s="128"/>
      <c r="I55" s="128"/>
      <c r="J55" s="141"/>
      <c r="K55" s="141"/>
      <c r="L55" s="141"/>
    </row>
    <row r="56" spans="2:12" ht="34.9" customHeight="1" x14ac:dyDescent="0.35">
      <c r="B56" s="189" t="s">
        <v>7</v>
      </c>
      <c r="C56" s="190" t="s">
        <v>56</v>
      </c>
      <c r="D56" s="191" t="s">
        <v>8</v>
      </c>
      <c r="E56" s="192" t="s">
        <v>2</v>
      </c>
      <c r="F56" s="193" t="s">
        <v>9</v>
      </c>
      <c r="G56" s="194" t="s">
        <v>10</v>
      </c>
      <c r="H56" s="194" t="s">
        <v>51</v>
      </c>
      <c r="I56" s="195" t="s">
        <v>11</v>
      </c>
      <c r="J56" s="141"/>
      <c r="K56" s="141"/>
      <c r="L56" s="141"/>
    </row>
    <row r="57" spans="2:12" ht="40.9" customHeight="1" x14ac:dyDescent="0.35">
      <c r="B57" s="196"/>
      <c r="C57" s="197">
        <f>SUM(C58:C59)</f>
        <v>7</v>
      </c>
      <c r="D57" s="198" t="s">
        <v>12</v>
      </c>
      <c r="E57" s="199" t="s">
        <v>13</v>
      </c>
      <c r="F57" s="200" t="s">
        <v>14</v>
      </c>
      <c r="G57" s="201" t="s">
        <v>15</v>
      </c>
      <c r="H57" s="201" t="s">
        <v>53</v>
      </c>
      <c r="I57" s="202"/>
      <c r="J57" s="141"/>
      <c r="K57" s="141"/>
      <c r="L57" s="141"/>
    </row>
    <row r="58" spans="2:12" ht="82.5" x14ac:dyDescent="0.35">
      <c r="B58" s="203" t="s">
        <v>142</v>
      </c>
      <c r="C58" s="204">
        <v>4</v>
      </c>
      <c r="D58" s="205"/>
      <c r="E58" s="205">
        <v>2</v>
      </c>
      <c r="F58" s="205"/>
      <c r="G58" s="205"/>
      <c r="H58" s="205"/>
      <c r="I58" s="206">
        <f>IF(COUNTBLANK(D58:H58)=4,SUM(D58:G58)*C58,"veuillez entrer une valeur")</f>
        <v>8</v>
      </c>
      <c r="J58" s="141"/>
      <c r="L58" s="141"/>
    </row>
    <row r="59" spans="2:12" ht="39" customHeight="1" thickBot="1" x14ac:dyDescent="0.4">
      <c r="B59" s="207" t="s">
        <v>16</v>
      </c>
      <c r="C59" s="208">
        <v>3</v>
      </c>
      <c r="D59" s="209"/>
      <c r="E59" s="209">
        <v>2</v>
      </c>
      <c r="F59" s="209"/>
      <c r="G59" s="209"/>
      <c r="H59" s="209"/>
      <c r="I59" s="210">
        <f>IF(COUNTBLANK(D59:H59)=4,SUM(D59:G59)*C59,"veuillez entrer une valeur")</f>
        <v>6</v>
      </c>
      <c r="J59" s="141"/>
      <c r="K59" s="141"/>
      <c r="L59" s="141"/>
    </row>
    <row r="60" spans="2:12" ht="28" thickBot="1" x14ac:dyDescent="0.4">
      <c r="B60" s="211" t="s">
        <v>50</v>
      </c>
      <c r="C60" s="212">
        <f>3*C57-IF(H58="x",3*C58,0)-IF(H59="x",3*C59,0)</f>
        <v>21</v>
      </c>
      <c r="D60" s="213"/>
      <c r="E60" s="213"/>
      <c r="F60" s="214"/>
      <c r="G60" s="215" t="s">
        <v>25</v>
      </c>
      <c r="H60" s="215"/>
      <c r="I60" s="216">
        <f>SUM(I58:I59)</f>
        <v>14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82.5" x14ac:dyDescent="0.35">
      <c r="B62" s="189" t="s">
        <v>17</v>
      </c>
      <c r="C62" s="217" t="s">
        <v>56</v>
      </c>
      <c r="D62" s="218" t="s">
        <v>8</v>
      </c>
      <c r="E62" s="219" t="s">
        <v>2</v>
      </c>
      <c r="F62" s="220" t="s">
        <v>9</v>
      </c>
      <c r="G62" s="221" t="s">
        <v>10</v>
      </c>
      <c r="H62" s="194" t="s">
        <v>51</v>
      </c>
      <c r="I62" s="195" t="s">
        <v>11</v>
      </c>
      <c r="J62" s="141"/>
      <c r="K62" s="141"/>
      <c r="L62" s="141"/>
    </row>
    <row r="63" spans="2:12" ht="55" x14ac:dyDescent="0.35">
      <c r="B63" s="196"/>
      <c r="C63" s="222">
        <f>SUM(C64:C66)</f>
        <v>6</v>
      </c>
      <c r="D63" s="223" t="s">
        <v>12</v>
      </c>
      <c r="E63" s="224" t="s">
        <v>13</v>
      </c>
      <c r="F63" s="225" t="s">
        <v>14</v>
      </c>
      <c r="G63" s="226" t="s">
        <v>15</v>
      </c>
      <c r="H63" s="227" t="s">
        <v>54</v>
      </c>
      <c r="I63" s="228"/>
      <c r="J63" s="141"/>
      <c r="K63" s="141"/>
      <c r="L63" s="141"/>
    </row>
    <row r="64" spans="2:12" ht="55" x14ac:dyDescent="0.35">
      <c r="B64" s="203" t="s">
        <v>18</v>
      </c>
      <c r="C64" s="204">
        <v>3</v>
      </c>
      <c r="D64" s="229"/>
      <c r="E64" s="229">
        <v>2</v>
      </c>
      <c r="F64" s="229"/>
      <c r="G64" s="229"/>
      <c r="H64" s="230"/>
      <c r="I64" s="206">
        <f>IF(COUNTBLANK(D64:H64)=4,SUM(D64:G64)*C64,"veuillez entrer une valeur")</f>
        <v>6</v>
      </c>
      <c r="J64" s="141"/>
      <c r="K64" s="141"/>
      <c r="L64" s="141"/>
    </row>
    <row r="65" spans="2:12" ht="27.5" x14ac:dyDescent="0.35">
      <c r="B65" s="203" t="s">
        <v>42</v>
      </c>
      <c r="C65" s="204">
        <v>2</v>
      </c>
      <c r="D65" s="229"/>
      <c r="E65" s="229">
        <v>2</v>
      </c>
      <c r="F65" s="229"/>
      <c r="G65" s="229"/>
      <c r="H65" s="205"/>
      <c r="I65" s="206">
        <f>IF(COUNTBLANK(D65:H65)=4,SUM(D65:G65)*C65,"veuillez entrer une valeur")</f>
        <v>4</v>
      </c>
      <c r="J65" s="141"/>
      <c r="K65" s="141"/>
      <c r="L65" s="141"/>
    </row>
    <row r="66" spans="2:12" ht="55.5" thickBot="1" x14ac:dyDescent="0.4">
      <c r="B66" s="203" t="s">
        <v>19</v>
      </c>
      <c r="C66" s="204">
        <v>1</v>
      </c>
      <c r="D66" s="231"/>
      <c r="E66" s="231">
        <v>2</v>
      </c>
      <c r="F66" s="231"/>
      <c r="G66" s="231"/>
      <c r="H66" s="232"/>
      <c r="I66" s="210">
        <f>IF(COUNTBLANK(D66:H66)=4,SUM(D66:G66)*C66,"veuillez entrer une valeur")</f>
        <v>2</v>
      </c>
      <c r="J66" s="141"/>
      <c r="K66" s="141"/>
      <c r="L66" s="141"/>
    </row>
    <row r="67" spans="2:12" ht="28" thickBot="1" x14ac:dyDescent="0.4">
      <c r="B67" s="211" t="s">
        <v>50</v>
      </c>
      <c r="C67" s="212">
        <f>3*C63-IF(H64="x",3*C64,0)-IF(H65="x",3*C65,0)-IF(H66="x",3*C66,0)</f>
        <v>18</v>
      </c>
      <c r="D67" s="213"/>
      <c r="E67" s="213"/>
      <c r="F67" s="233"/>
      <c r="G67" s="234" t="s">
        <v>25</v>
      </c>
      <c r="H67" s="215"/>
      <c r="I67" s="216">
        <f>SUM(I64:I66)</f>
        <v>12</v>
      </c>
      <c r="J67" s="141"/>
      <c r="K67" s="141"/>
      <c r="L67" s="141"/>
    </row>
    <row r="68" spans="2:12" ht="18.649999999999999" customHeight="1" thickBot="1" x14ac:dyDescent="0.4">
      <c r="B68" s="128"/>
      <c r="C68" s="128"/>
      <c r="D68" s="128"/>
      <c r="E68" s="128"/>
      <c r="F68" s="128"/>
      <c r="G68" s="128"/>
      <c r="H68" s="128"/>
      <c r="I68" s="128"/>
      <c r="J68" s="141"/>
      <c r="K68" s="141"/>
      <c r="L68" s="141"/>
    </row>
    <row r="69" spans="2:12" ht="29.5" customHeight="1" x14ac:dyDescent="0.35">
      <c r="B69" s="189" t="s">
        <v>20</v>
      </c>
      <c r="C69" s="217" t="s">
        <v>56</v>
      </c>
      <c r="D69" s="218" t="s">
        <v>8</v>
      </c>
      <c r="E69" s="219" t="s">
        <v>2</v>
      </c>
      <c r="F69" s="220" t="s">
        <v>9</v>
      </c>
      <c r="G69" s="235" t="s">
        <v>10</v>
      </c>
      <c r="H69" s="194" t="s">
        <v>51</v>
      </c>
      <c r="I69" s="195" t="s">
        <v>11</v>
      </c>
      <c r="J69" s="141"/>
      <c r="K69" s="141"/>
      <c r="L69" s="141"/>
    </row>
    <row r="70" spans="2:12" ht="55" x14ac:dyDescent="0.35">
      <c r="B70" s="196"/>
      <c r="C70" s="222">
        <f>SUM(C71:C73)</f>
        <v>4</v>
      </c>
      <c r="D70" s="223" t="s">
        <v>12</v>
      </c>
      <c r="E70" s="224" t="s">
        <v>13</v>
      </c>
      <c r="F70" s="225" t="s">
        <v>14</v>
      </c>
      <c r="G70" s="236" t="s">
        <v>15</v>
      </c>
      <c r="H70" s="227" t="s">
        <v>55</v>
      </c>
      <c r="I70" s="228"/>
      <c r="J70" s="141"/>
      <c r="K70" s="141"/>
      <c r="L70" s="141"/>
    </row>
    <row r="71" spans="2:12" ht="82.5" x14ac:dyDescent="0.35">
      <c r="B71" s="203" t="s">
        <v>143</v>
      </c>
      <c r="C71" s="204">
        <v>2</v>
      </c>
      <c r="D71" s="229"/>
      <c r="E71" s="229">
        <v>2</v>
      </c>
      <c r="F71" s="229"/>
      <c r="G71" s="229"/>
      <c r="H71" s="230"/>
      <c r="I71" s="206">
        <f>IF(COUNTBLANK(D71:H71)=4,SUM(D71:G71)*C71,"veuillez entrer une valeur")</f>
        <v>4</v>
      </c>
      <c r="J71" s="141"/>
      <c r="K71" s="141"/>
      <c r="L71" s="141"/>
    </row>
    <row r="72" spans="2:12" ht="165" x14ac:dyDescent="0.35">
      <c r="B72" s="203" t="s">
        <v>144</v>
      </c>
      <c r="C72" s="204">
        <v>1</v>
      </c>
      <c r="D72" s="229"/>
      <c r="E72" s="229">
        <v>2</v>
      </c>
      <c r="F72" s="229"/>
      <c r="G72" s="229"/>
      <c r="H72" s="205"/>
      <c r="I72" s="206">
        <f>IF(COUNTBLANK(D72:H72)=4,SUM(D72:G72)*C72,"veuillez entrer une valeur")</f>
        <v>2</v>
      </c>
      <c r="J72" s="141"/>
      <c r="K72" s="141"/>
      <c r="L72" s="141"/>
    </row>
    <row r="73" spans="2:12" ht="165.5" thickBot="1" x14ac:dyDescent="0.4">
      <c r="B73" s="203" t="s">
        <v>145</v>
      </c>
      <c r="C73" s="204">
        <v>1</v>
      </c>
      <c r="D73" s="231"/>
      <c r="E73" s="231">
        <v>2</v>
      </c>
      <c r="F73" s="231"/>
      <c r="G73" s="231"/>
      <c r="H73" s="232"/>
      <c r="I73" s="210">
        <f>IF(COUNTBLANK(D73:H73)=4,SUM(D73:G73)*C73,"veuillez entrer une valeur")</f>
        <v>2</v>
      </c>
      <c r="J73" s="141"/>
      <c r="K73" s="141"/>
      <c r="L73" s="141"/>
    </row>
    <row r="74" spans="2:12" ht="28" thickBot="1" x14ac:dyDescent="0.4">
      <c r="B74" s="211" t="s">
        <v>50</v>
      </c>
      <c r="C74" s="212">
        <f>3*C70-IF(H71="x",3*C71,0)-IF(H72="x",3*C72,0)-IF(H73="x",3*C73,0)</f>
        <v>12</v>
      </c>
      <c r="D74" s="213"/>
      <c r="E74" s="213"/>
      <c r="F74" s="233"/>
      <c r="G74" s="234" t="s">
        <v>25</v>
      </c>
      <c r="H74" s="215"/>
      <c r="I74" s="216">
        <f>SUM(I71:I73)</f>
        <v>8</v>
      </c>
      <c r="J74" s="141"/>
      <c r="K74" s="141"/>
      <c r="L74" s="141"/>
    </row>
    <row r="75" spans="2:12" ht="28" thickBot="1" x14ac:dyDescent="0.4">
      <c r="B75" s="128"/>
      <c r="C75" s="128"/>
      <c r="D75" s="128"/>
      <c r="E75" s="128"/>
      <c r="F75" s="128"/>
      <c r="G75" s="128"/>
      <c r="H75" s="128"/>
      <c r="I75" s="128"/>
      <c r="J75" s="141"/>
      <c r="K75" s="141"/>
      <c r="L75" s="141"/>
    </row>
    <row r="76" spans="2:12" ht="39" customHeight="1" x14ac:dyDescent="0.35">
      <c r="B76" s="237" t="s">
        <v>52</v>
      </c>
      <c r="C76" s="238">
        <f>SUM(C60+C67+C74)</f>
        <v>51</v>
      </c>
      <c r="D76" s="239">
        <f>SUM(I74+I67+I60)</f>
        <v>34</v>
      </c>
      <c r="E76" s="128"/>
      <c r="F76" s="128"/>
      <c r="G76" s="128"/>
      <c r="H76" s="128"/>
      <c r="I76" s="128"/>
      <c r="J76" s="141"/>
      <c r="K76" s="141"/>
      <c r="L76" s="141"/>
    </row>
    <row r="77" spans="2:12" ht="28" thickBot="1" x14ac:dyDescent="0.4">
      <c r="B77" s="807" t="s">
        <v>60</v>
      </c>
      <c r="C77" s="808"/>
      <c r="D77" s="240">
        <f>(D76/C76)*20</f>
        <v>13.333333333333332</v>
      </c>
      <c r="E77" s="128"/>
      <c r="F77" s="128"/>
      <c r="G77" s="128"/>
      <c r="H77" s="128"/>
      <c r="I77" s="128"/>
      <c r="J77" s="141"/>
      <c r="K77" s="141"/>
      <c r="L77" s="141"/>
    </row>
    <row r="78" spans="2:12" ht="27.5" x14ac:dyDescent="0.35">
      <c r="B78" s="130"/>
      <c r="C78" s="184"/>
      <c r="D78" s="128"/>
      <c r="E78" s="128"/>
      <c r="F78" s="128"/>
      <c r="G78" s="128"/>
      <c r="H78" s="128"/>
      <c r="I78" s="128"/>
      <c r="J78" s="141"/>
      <c r="K78" s="141"/>
      <c r="L78" s="141"/>
    </row>
    <row r="80" spans="2:12" ht="38" x14ac:dyDescent="0.35">
      <c r="B80" s="124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17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17" ht="43.15" customHeight="1" thickBot="1" x14ac:dyDescent="0.4">
      <c r="B82" s="241"/>
      <c r="C82" s="795" t="s">
        <v>65</v>
      </c>
      <c r="D82" s="796"/>
      <c r="E82" s="797"/>
      <c r="F82" s="795" t="s">
        <v>67</v>
      </c>
      <c r="G82" s="796"/>
      <c r="H82" s="797"/>
      <c r="I82" s="795" t="s">
        <v>68</v>
      </c>
      <c r="J82" s="796"/>
      <c r="K82" s="797"/>
      <c r="L82" s="795" t="s">
        <v>69</v>
      </c>
      <c r="M82" s="796"/>
      <c r="N82" s="797"/>
      <c r="O82" s="795" t="s">
        <v>70</v>
      </c>
      <c r="P82" s="796"/>
      <c r="Q82" s="797"/>
    </row>
    <row r="83" spans="2:17" ht="43.15" customHeight="1" x14ac:dyDescent="0.35">
      <c r="B83" s="242" t="s">
        <v>64</v>
      </c>
      <c r="C83" s="798">
        <v>44407</v>
      </c>
      <c r="D83" s="799"/>
      <c r="E83" s="800"/>
      <c r="F83" s="801">
        <f>DATE(YEAR(C84)+1,MONTH(C84),DAY(C84))</f>
        <v>44772</v>
      </c>
      <c r="G83" s="802"/>
      <c r="H83" s="803"/>
      <c r="I83" s="801">
        <f>DATE(YEAR(C84)+2,MONTH(C84),DAY(C84))</f>
        <v>45137</v>
      </c>
      <c r="J83" s="802"/>
      <c r="K83" s="803"/>
      <c r="L83" s="801">
        <f>DATE(YEAR(C84)+3,MONTH(C84),DAY(C84))</f>
        <v>45503</v>
      </c>
      <c r="M83" s="802"/>
      <c r="N83" s="803"/>
      <c r="O83" s="801">
        <f>DATE(YEAR(C84)+4,MONTH(C84),DAY(C84))</f>
        <v>45868</v>
      </c>
      <c r="P83" s="802"/>
      <c r="Q83" s="803"/>
    </row>
    <row r="84" spans="2:17" ht="27.5" x14ac:dyDescent="0.35">
      <c r="B84" s="243" t="s">
        <v>26</v>
      </c>
      <c r="C84" s="788">
        <v>44407</v>
      </c>
      <c r="D84" s="786"/>
      <c r="E84" s="787"/>
      <c r="F84" s="788">
        <v>44767</v>
      </c>
      <c r="G84" s="786"/>
      <c r="H84" s="787"/>
      <c r="I84" s="788"/>
      <c r="J84" s="786"/>
      <c r="K84" s="787"/>
      <c r="L84" s="785"/>
      <c r="M84" s="786"/>
      <c r="N84" s="787"/>
      <c r="O84" s="785"/>
      <c r="P84" s="786"/>
      <c r="Q84" s="787"/>
    </row>
    <row r="85" spans="2:17" ht="27.5" x14ac:dyDescent="0.35">
      <c r="B85" s="244" t="s">
        <v>27</v>
      </c>
      <c r="C85" s="789">
        <v>13.73</v>
      </c>
      <c r="D85" s="790"/>
      <c r="E85" s="791"/>
      <c r="F85" s="792">
        <f>D77</f>
        <v>13.333333333333332</v>
      </c>
      <c r="G85" s="793"/>
      <c r="H85" s="794"/>
      <c r="I85" s="785"/>
      <c r="J85" s="786"/>
      <c r="K85" s="787"/>
      <c r="L85" s="785"/>
      <c r="M85" s="786"/>
      <c r="N85" s="787"/>
      <c r="O85" s="785"/>
      <c r="P85" s="786"/>
      <c r="Q85" s="787"/>
    </row>
    <row r="86" spans="2:17" ht="78" customHeight="1" x14ac:dyDescent="0.35">
      <c r="B86" s="243" t="s">
        <v>43</v>
      </c>
      <c r="C86" s="785"/>
      <c r="D86" s="786"/>
      <c r="E86" s="787"/>
      <c r="F86" s="785"/>
      <c r="G86" s="786"/>
      <c r="H86" s="787"/>
      <c r="I86" s="785" t="s">
        <v>416</v>
      </c>
      <c r="J86" s="786"/>
      <c r="K86" s="787"/>
      <c r="L86" s="785"/>
      <c r="M86" s="786"/>
      <c r="N86" s="787"/>
      <c r="O86" s="785"/>
      <c r="P86" s="786"/>
      <c r="Q86" s="787"/>
    </row>
    <row r="87" spans="2:17" ht="21" customHeight="1" x14ac:dyDescent="0.35">
      <c r="B87" s="24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57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</mergeCells>
  <conditionalFormatting sqref="C84:E84">
    <cfRule type="cellIs" dxfId="103" priority="1" operator="equal">
      <formula>"veuillez saisir ici une date"</formula>
    </cfRule>
  </conditionalFormatting>
  <conditionalFormatting sqref="I58:I59 I64:I66 I71:I73">
    <cfRule type="cellIs" dxfId="102" priority="4" operator="equal">
      <formula>"veuillez entrer une valeur"</formula>
    </cfRule>
  </conditionalFormatting>
  <dataValidations count="1">
    <dataValidation type="list" allowBlank="1" showInputMessage="1" showErrorMessage="1" sqref="C7:E7" xr:uid="{00000000-0002-0000-0400-000000000000}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2:T87"/>
  <sheetViews>
    <sheetView topLeftCell="B73" zoomScale="60" zoomScaleNormal="60" zoomScalePageLayoutView="27" workbookViewId="0">
      <selection activeCell="H76" sqref="A1:XFD1048576"/>
    </sheetView>
  </sheetViews>
  <sheetFormatPr baseColWidth="10" defaultColWidth="11.453125" defaultRowHeight="23" x14ac:dyDescent="0.35"/>
  <cols>
    <col min="1" max="1" width="6.26953125" style="247" customWidth="1"/>
    <col min="2" max="2" width="25.81640625" style="247" customWidth="1"/>
    <col min="3" max="3" width="17.54296875" style="247" customWidth="1"/>
    <col min="4" max="4" width="20.453125" style="247" customWidth="1"/>
    <col min="5" max="5" width="17.7265625" style="247" customWidth="1"/>
    <col min="6" max="6" width="20.7265625" style="247" customWidth="1"/>
    <col min="7" max="8" width="18" style="247" customWidth="1"/>
    <col min="9" max="9" width="16.81640625" style="247" customWidth="1"/>
    <col min="10" max="10" width="17.453125" style="247" customWidth="1"/>
    <col min="11" max="11" width="17.7265625" style="247" customWidth="1"/>
    <col min="12" max="12" width="17" style="247" customWidth="1"/>
    <col min="13" max="13" width="11.453125" style="247"/>
    <col min="14" max="14" width="13.7265625" style="247" customWidth="1"/>
    <col min="15" max="15" width="15.81640625" style="247" customWidth="1"/>
    <col min="16" max="16" width="14.7265625" style="247" customWidth="1"/>
    <col min="17" max="17" width="16.7265625" style="247" customWidth="1"/>
    <col min="18" max="16384" width="11.453125" style="247"/>
  </cols>
  <sheetData>
    <row r="2" spans="2:10" ht="24" customHeight="1" x14ac:dyDescent="0.35">
      <c r="B2" s="246" t="s">
        <v>37</v>
      </c>
    </row>
    <row r="3" spans="2:10" ht="23.5" thickBot="1" x14ac:dyDescent="0.4">
      <c r="B3" s="248"/>
    </row>
    <row r="4" spans="2:10" ht="31.9" customHeight="1" thickBot="1" x14ac:dyDescent="0.4">
      <c r="B4" s="249" t="s">
        <v>1</v>
      </c>
      <c r="C4" s="672" t="s">
        <v>91</v>
      </c>
      <c r="D4" s="673"/>
      <c r="E4" s="673"/>
      <c r="F4" s="673"/>
      <c r="G4" s="673"/>
      <c r="H4" s="673"/>
      <c r="I4" s="674"/>
      <c r="J4" s="250"/>
    </row>
    <row r="5" spans="2:10" ht="23.5" thickBot="1" x14ac:dyDescent="0.4"/>
    <row r="6" spans="2:10" ht="52.15" customHeight="1" thickBot="1" x14ac:dyDescent="0.4">
      <c r="B6" s="249" t="s">
        <v>66</v>
      </c>
      <c r="C6" s="675">
        <v>42810</v>
      </c>
      <c r="D6" s="676"/>
      <c r="E6" s="677"/>
      <c r="F6" s="251" t="s">
        <v>71</v>
      </c>
      <c r="G6" s="675"/>
      <c r="H6" s="673"/>
      <c r="I6" s="674"/>
    </row>
    <row r="7" spans="2:10" ht="23.5" thickBot="1" x14ac:dyDescent="0.4"/>
    <row r="8" spans="2:10" ht="28.15" customHeight="1" thickBot="1" x14ac:dyDescent="0.4">
      <c r="B8" s="252" t="s">
        <v>28</v>
      </c>
      <c r="C8" s="253"/>
      <c r="D8" s="254"/>
      <c r="F8" s="252" t="s">
        <v>0</v>
      </c>
      <c r="G8" s="253"/>
      <c r="H8" s="253"/>
      <c r="I8" s="254"/>
      <c r="J8" s="255"/>
    </row>
    <row r="9" spans="2:10" x14ac:dyDescent="0.35">
      <c r="B9" s="678" t="s">
        <v>29</v>
      </c>
      <c r="C9" s="679"/>
      <c r="D9" s="258"/>
      <c r="E9" s="259"/>
      <c r="F9" s="680" t="s">
        <v>109</v>
      </c>
      <c r="G9" s="681"/>
      <c r="H9" s="681"/>
      <c r="I9" s="682"/>
      <c r="J9" s="250"/>
    </row>
    <row r="10" spans="2:10" ht="23.5" thickBot="1" x14ac:dyDescent="0.4">
      <c r="B10" s="686" t="s">
        <v>30</v>
      </c>
      <c r="C10" s="687"/>
      <c r="D10" s="263" t="s">
        <v>78</v>
      </c>
      <c r="E10" s="259"/>
      <c r="F10" s="683"/>
      <c r="G10" s="684"/>
      <c r="H10" s="684"/>
      <c r="I10" s="685"/>
      <c r="J10" s="250"/>
    </row>
    <row r="11" spans="2:10" ht="23.5" thickBot="1" x14ac:dyDescent="0.4"/>
    <row r="12" spans="2:10" ht="24.65" customHeight="1" thickBot="1" x14ac:dyDescent="0.4">
      <c r="B12" s="252" t="s">
        <v>44</v>
      </c>
      <c r="C12" s="253"/>
      <c r="D12" s="253"/>
      <c r="E12" s="253"/>
      <c r="F12" s="253"/>
      <c r="G12" s="253"/>
      <c r="H12" s="253"/>
      <c r="I12" s="254"/>
      <c r="J12" s="255"/>
    </row>
    <row r="13" spans="2:10" x14ac:dyDescent="0.35">
      <c r="B13" s="256" t="s">
        <v>31</v>
      </c>
      <c r="C13" s="267"/>
      <c r="D13" s="257" t="s">
        <v>32</v>
      </c>
      <c r="E13" s="688"/>
      <c r="F13" s="689"/>
      <c r="G13" s="257" t="s">
        <v>33</v>
      </c>
      <c r="H13" s="688"/>
      <c r="I13" s="690"/>
      <c r="J13" s="250"/>
    </row>
    <row r="14" spans="2:10" x14ac:dyDescent="0.35">
      <c r="B14" s="268" t="s">
        <v>34</v>
      </c>
      <c r="C14" s="691" t="s">
        <v>209</v>
      </c>
      <c r="D14" s="692"/>
      <c r="E14" s="692"/>
      <c r="F14" s="692"/>
      <c r="G14" s="692"/>
      <c r="H14" s="692"/>
      <c r="I14" s="693"/>
      <c r="J14" s="250"/>
    </row>
    <row r="15" spans="2:10" ht="23.5" thickBot="1" x14ac:dyDescent="0.4">
      <c r="B15" s="262" t="s">
        <v>35</v>
      </c>
      <c r="C15" s="694"/>
      <c r="D15" s="695"/>
      <c r="E15" s="695"/>
      <c r="F15" s="695"/>
      <c r="G15" s="695"/>
      <c r="H15" s="695"/>
      <c r="I15" s="696"/>
      <c r="J15" s="250"/>
    </row>
    <row r="16" spans="2:10" ht="23.5" thickBot="1" x14ac:dyDescent="0.4">
      <c r="B16" s="248"/>
    </row>
    <row r="17" spans="2:12" ht="24" customHeight="1" thickBot="1" x14ac:dyDescent="0.4">
      <c r="B17" s="269" t="s">
        <v>89</v>
      </c>
      <c r="C17" s="270"/>
      <c r="D17" s="270"/>
      <c r="E17" s="271"/>
      <c r="F17" s="252" t="s">
        <v>36</v>
      </c>
      <c r="G17" s="253"/>
      <c r="H17" s="253"/>
      <c r="I17" s="254"/>
      <c r="J17" s="255"/>
    </row>
    <row r="18" spans="2:12" x14ac:dyDescent="0.35">
      <c r="B18" s="272" t="s">
        <v>38</v>
      </c>
      <c r="C18" s="697" t="s">
        <v>116</v>
      </c>
      <c r="D18" s="681"/>
      <c r="E18" s="682"/>
      <c r="F18" s="273" t="s">
        <v>38</v>
      </c>
      <c r="G18" s="697" t="s">
        <v>112</v>
      </c>
      <c r="H18" s="681"/>
      <c r="I18" s="682"/>
    </row>
    <row r="19" spans="2:12" x14ac:dyDescent="0.35">
      <c r="B19" s="274" t="s">
        <v>41</v>
      </c>
      <c r="C19" s="698" t="s">
        <v>110</v>
      </c>
      <c r="D19" s="699"/>
      <c r="E19" s="700"/>
      <c r="F19" s="273" t="s">
        <v>41</v>
      </c>
      <c r="G19" s="698" t="s">
        <v>113</v>
      </c>
      <c r="H19" s="699"/>
      <c r="I19" s="700"/>
    </row>
    <row r="20" spans="2:12" x14ac:dyDescent="0.35">
      <c r="B20" s="274" t="s">
        <v>39</v>
      </c>
      <c r="C20" s="701">
        <v>772331600</v>
      </c>
      <c r="D20" s="699"/>
      <c r="E20" s="700"/>
      <c r="F20" s="273" t="s">
        <v>39</v>
      </c>
      <c r="G20" s="698">
        <v>773243340</v>
      </c>
      <c r="H20" s="699"/>
      <c r="I20" s="700"/>
    </row>
    <row r="21" spans="2:12" ht="23.5" thickBot="1" x14ac:dyDescent="0.4">
      <c r="B21" s="277" t="s">
        <v>40</v>
      </c>
      <c r="C21" s="702" t="s">
        <v>111</v>
      </c>
      <c r="D21" s="684"/>
      <c r="E21" s="685"/>
      <c r="F21" s="278" t="s">
        <v>40</v>
      </c>
      <c r="G21" s="702" t="s">
        <v>114</v>
      </c>
      <c r="H21" s="684"/>
      <c r="I21" s="685"/>
    </row>
    <row r="22" spans="2:12" x14ac:dyDescent="0.35"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</row>
    <row r="23" spans="2:12" x14ac:dyDescent="0.35">
      <c r="B23" s="246" t="s">
        <v>62</v>
      </c>
      <c r="C23" s="250"/>
      <c r="D23" s="250"/>
      <c r="E23" s="250"/>
      <c r="F23" s="250"/>
      <c r="G23" s="250"/>
      <c r="I23" s="250"/>
      <c r="J23" s="250"/>
      <c r="K23" s="250"/>
      <c r="L23" s="250"/>
    </row>
    <row r="24" spans="2:12" ht="23.5" thickBot="1" x14ac:dyDescent="0.4"/>
    <row r="25" spans="2:12" x14ac:dyDescent="0.35">
      <c r="B25" s="279" t="s">
        <v>48</v>
      </c>
      <c r="C25" s="280"/>
      <c r="D25" s="281"/>
      <c r="E25" s="282" t="s">
        <v>47</v>
      </c>
      <c r="F25" s="280"/>
      <c r="G25" s="281"/>
    </row>
    <row r="26" spans="2:12" x14ac:dyDescent="0.35">
      <c r="B26" s="704"/>
      <c r="C26" s="692"/>
      <c r="D26" s="693"/>
      <c r="E26" s="704"/>
      <c r="F26" s="692"/>
      <c r="G26" s="693"/>
    </row>
    <row r="27" spans="2:12" x14ac:dyDescent="0.35">
      <c r="B27" s="704"/>
      <c r="C27" s="692"/>
      <c r="D27" s="693"/>
      <c r="E27" s="704"/>
      <c r="F27" s="692"/>
      <c r="G27" s="693"/>
      <c r="I27" s="283"/>
    </row>
    <row r="28" spans="2:12" x14ac:dyDescent="0.35">
      <c r="B28" s="704"/>
      <c r="C28" s="692"/>
      <c r="D28" s="693"/>
      <c r="E28" s="704"/>
      <c r="F28" s="692"/>
      <c r="G28" s="693"/>
    </row>
    <row r="29" spans="2:12" x14ac:dyDescent="0.35">
      <c r="B29" s="704"/>
      <c r="C29" s="692"/>
      <c r="D29" s="693"/>
      <c r="E29" s="704"/>
      <c r="F29" s="692"/>
      <c r="G29" s="693"/>
    </row>
    <row r="30" spans="2:12" x14ac:dyDescent="0.35">
      <c r="B30" s="704"/>
      <c r="C30" s="692"/>
      <c r="D30" s="693"/>
      <c r="E30" s="704"/>
      <c r="F30" s="692"/>
      <c r="G30" s="693"/>
    </row>
    <row r="31" spans="2:12" ht="23.5" thickBot="1" x14ac:dyDescent="0.4">
      <c r="B31" s="705"/>
      <c r="C31" s="695"/>
      <c r="D31" s="696"/>
      <c r="E31" s="705"/>
      <c r="F31" s="695"/>
      <c r="G31" s="696"/>
    </row>
    <row r="32" spans="2:12" ht="23.5" thickBot="1" x14ac:dyDescent="0.4"/>
    <row r="33" spans="2:12" ht="23.5" thickBot="1" x14ac:dyDescent="0.4">
      <c r="B33" s="252" t="s">
        <v>49</v>
      </c>
      <c r="C33" s="284"/>
      <c r="D33" s="284"/>
      <c r="E33" s="284"/>
      <c r="F33" s="284"/>
      <c r="G33" s="285"/>
    </row>
    <row r="34" spans="2:12" x14ac:dyDescent="0.35">
      <c r="B34" s="286"/>
      <c r="C34" s="260"/>
      <c r="D34" s="260"/>
      <c r="E34" s="260"/>
      <c r="F34" s="260"/>
      <c r="G34" s="261"/>
    </row>
    <row r="35" spans="2:12" x14ac:dyDescent="0.35">
      <c r="B35" s="287"/>
      <c r="C35" s="275"/>
      <c r="D35" s="275"/>
      <c r="E35" s="275"/>
      <c r="F35" s="275"/>
      <c r="G35" s="276"/>
    </row>
    <row r="36" spans="2:12" x14ac:dyDescent="0.35">
      <c r="B36" s="287"/>
      <c r="C36" s="275"/>
      <c r="D36" s="275"/>
      <c r="E36" s="275"/>
      <c r="F36" s="275"/>
      <c r="G36" s="276"/>
    </row>
    <row r="37" spans="2:12" x14ac:dyDescent="0.35">
      <c r="B37" s="287"/>
      <c r="C37" s="275"/>
      <c r="D37" s="275"/>
      <c r="E37" s="275"/>
      <c r="F37" s="275"/>
      <c r="G37" s="276"/>
    </row>
    <row r="38" spans="2:12" ht="23.5" thickBot="1" x14ac:dyDescent="0.4">
      <c r="B38" s="264"/>
      <c r="C38" s="265"/>
      <c r="D38" s="265"/>
      <c r="E38" s="265"/>
      <c r="F38" s="265"/>
      <c r="G38" s="266"/>
    </row>
    <row r="40" spans="2:12" ht="21" customHeight="1" x14ac:dyDescent="0.35">
      <c r="B40" s="246" t="s">
        <v>61</v>
      </c>
      <c r="C40" s="250"/>
      <c r="D40" s="250"/>
      <c r="E40" s="250"/>
      <c r="F40" s="250"/>
      <c r="G40" s="250"/>
      <c r="H40" s="250"/>
      <c r="I40" s="250"/>
      <c r="J40" s="250"/>
      <c r="K40" s="250"/>
      <c r="L40" s="250"/>
    </row>
    <row r="41" spans="2:12" ht="21" customHeight="1" x14ac:dyDescent="0.35">
      <c r="B41" s="288"/>
      <c r="C41" s="250"/>
      <c r="D41" s="250"/>
      <c r="E41" s="250"/>
      <c r="F41" s="250"/>
      <c r="G41" s="250"/>
      <c r="H41" s="250"/>
      <c r="I41" s="250"/>
      <c r="J41" s="250"/>
      <c r="K41" s="250"/>
      <c r="L41" s="250"/>
    </row>
    <row r="42" spans="2:12" x14ac:dyDescent="0.35">
      <c r="B42" s="288" t="s">
        <v>57</v>
      </c>
      <c r="C42" s="250"/>
      <c r="D42" s="250"/>
      <c r="E42" s="250"/>
      <c r="F42" s="250"/>
      <c r="G42" s="250"/>
      <c r="H42" s="250"/>
      <c r="I42" s="250"/>
      <c r="J42" s="250"/>
      <c r="K42" s="250"/>
      <c r="L42" s="250"/>
    </row>
    <row r="43" spans="2:12" ht="23.5" thickBot="1" x14ac:dyDescent="0.4">
      <c r="C43" s="250"/>
      <c r="D43" s="250"/>
      <c r="E43" s="250"/>
      <c r="F43" s="250"/>
      <c r="G43" s="250"/>
      <c r="H43" s="250"/>
      <c r="I43" s="250"/>
      <c r="J43" s="250"/>
      <c r="K43" s="250"/>
      <c r="L43" s="250"/>
    </row>
    <row r="44" spans="2:12" ht="23.5" thickBot="1" x14ac:dyDescent="0.4">
      <c r="B44" s="706" t="s">
        <v>58</v>
      </c>
      <c r="C44" s="707"/>
      <c r="D44" s="707"/>
      <c r="E44" s="707"/>
      <c r="F44" s="707"/>
      <c r="G44" s="707"/>
      <c r="H44" s="707"/>
      <c r="I44" s="708"/>
      <c r="J44" s="250"/>
      <c r="K44" s="250"/>
      <c r="L44" s="250"/>
    </row>
    <row r="45" spans="2:12" ht="14.5" customHeight="1" x14ac:dyDescent="0.35">
      <c r="B45" s="289"/>
      <c r="C45" s="290"/>
      <c r="D45" s="290"/>
      <c r="E45" s="290"/>
      <c r="F45" s="290"/>
      <c r="G45" s="290"/>
      <c r="H45" s="290"/>
      <c r="I45" s="291"/>
      <c r="J45" s="250"/>
      <c r="K45" s="250"/>
      <c r="L45" s="250"/>
    </row>
    <row r="46" spans="2:12" ht="14.5" customHeight="1" x14ac:dyDescent="0.35">
      <c r="B46" s="292"/>
      <c r="C46" s="250"/>
      <c r="D46" s="250"/>
      <c r="E46" s="250"/>
      <c r="F46" s="250"/>
      <c r="G46" s="250"/>
      <c r="H46" s="250"/>
      <c r="I46" s="293"/>
      <c r="J46" s="250"/>
      <c r="K46" s="250"/>
      <c r="L46" s="250"/>
    </row>
    <row r="47" spans="2:12" ht="14.5" customHeight="1" x14ac:dyDescent="0.35">
      <c r="B47" s="292"/>
      <c r="C47" s="250"/>
      <c r="D47" s="250"/>
      <c r="E47" s="250"/>
      <c r="F47" s="250"/>
      <c r="G47" s="250"/>
      <c r="H47" s="250"/>
      <c r="I47" s="293"/>
      <c r="J47" s="250"/>
      <c r="K47" s="250"/>
      <c r="L47" s="250"/>
    </row>
    <row r="48" spans="2:12" ht="14.5" customHeight="1" x14ac:dyDescent="0.35">
      <c r="B48" s="292"/>
      <c r="C48" s="250"/>
      <c r="D48" s="250"/>
      <c r="E48" s="250"/>
      <c r="F48" s="250"/>
      <c r="G48" s="250"/>
      <c r="H48" s="250"/>
      <c r="I48" s="293"/>
      <c r="J48" s="250"/>
      <c r="K48" s="250"/>
      <c r="L48" s="250"/>
    </row>
    <row r="49" spans="2:12" ht="21" customHeight="1" thickBot="1" x14ac:dyDescent="0.4">
      <c r="B49" s="294"/>
      <c r="C49" s="295"/>
      <c r="D49" s="295"/>
      <c r="E49" s="295"/>
      <c r="F49" s="295"/>
      <c r="G49" s="295"/>
      <c r="H49" s="295"/>
      <c r="I49" s="296"/>
      <c r="J49" s="250"/>
      <c r="K49" s="250"/>
      <c r="L49" s="250"/>
    </row>
    <row r="50" spans="2:12" x14ac:dyDescent="0.35">
      <c r="B50" s="288"/>
      <c r="C50" s="250"/>
      <c r="D50" s="250"/>
      <c r="E50" s="250"/>
      <c r="F50" s="250"/>
      <c r="G50" s="250"/>
      <c r="H50" s="250"/>
      <c r="I50" s="250"/>
      <c r="J50" s="250"/>
      <c r="K50" s="250"/>
      <c r="L50" s="250"/>
    </row>
    <row r="51" spans="2:12" ht="39.65" customHeight="1" x14ac:dyDescent="0.35">
      <c r="B51" s="288" t="s">
        <v>46</v>
      </c>
      <c r="C51" s="250"/>
      <c r="F51" s="250"/>
      <c r="G51" s="250"/>
      <c r="H51" s="250"/>
      <c r="I51" s="250"/>
      <c r="J51" s="250"/>
      <c r="K51" s="250"/>
      <c r="L51" s="250"/>
    </row>
    <row r="52" spans="2:12" ht="23.5" thickBot="1" x14ac:dyDescent="0.4">
      <c r="B52" s="288"/>
      <c r="C52" s="250"/>
      <c r="D52" s="250"/>
      <c r="E52" s="250"/>
      <c r="F52" s="250"/>
      <c r="G52" s="250"/>
      <c r="H52" s="250"/>
      <c r="I52" s="250"/>
      <c r="J52" s="250"/>
      <c r="K52" s="250"/>
      <c r="L52" s="250"/>
    </row>
    <row r="53" spans="2:12" ht="46" x14ac:dyDescent="0.35">
      <c r="B53" s="250"/>
      <c r="C53" s="250"/>
      <c r="D53" s="297" t="s">
        <v>21</v>
      </c>
      <c r="E53" s="298" t="s">
        <v>22</v>
      </c>
      <c r="F53" s="299" t="s">
        <v>23</v>
      </c>
      <c r="G53" s="300" t="s">
        <v>24</v>
      </c>
      <c r="H53" s="301"/>
      <c r="I53" s="250"/>
      <c r="J53" s="250"/>
      <c r="K53" s="250"/>
      <c r="L53" s="250"/>
    </row>
    <row r="54" spans="2:12" ht="46.5" thickBot="1" x14ac:dyDescent="0.4">
      <c r="B54" s="250"/>
      <c r="C54" s="250"/>
      <c r="D54" s="302" t="s">
        <v>4</v>
      </c>
      <c r="E54" s="303" t="s">
        <v>3</v>
      </c>
      <c r="F54" s="304" t="s">
        <v>5</v>
      </c>
      <c r="G54" s="305" t="s">
        <v>6</v>
      </c>
      <c r="H54" s="301"/>
      <c r="I54" s="250"/>
      <c r="J54" s="250"/>
      <c r="K54" s="250"/>
      <c r="L54" s="250"/>
    </row>
    <row r="55" spans="2:12" ht="23.5" thickBot="1" x14ac:dyDescent="0.4"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</row>
    <row r="56" spans="2:12" ht="34.9" customHeight="1" x14ac:dyDescent="0.35">
      <c r="B56" s="306" t="s">
        <v>7</v>
      </c>
      <c r="C56" s="307" t="s">
        <v>56</v>
      </c>
      <c r="D56" s="308" t="s">
        <v>8</v>
      </c>
      <c r="E56" s="309" t="s">
        <v>2</v>
      </c>
      <c r="F56" s="310" t="s">
        <v>9</v>
      </c>
      <c r="G56" s="311" t="s">
        <v>10</v>
      </c>
      <c r="H56" s="311" t="s">
        <v>51</v>
      </c>
      <c r="I56" s="312" t="s">
        <v>11</v>
      </c>
      <c r="J56" s="250"/>
      <c r="K56" s="250"/>
      <c r="L56" s="250"/>
    </row>
    <row r="57" spans="2:12" ht="40.9" customHeight="1" x14ac:dyDescent="0.35">
      <c r="B57" s="313"/>
      <c r="C57" s="314">
        <f>SUM(C58:C59)</f>
        <v>7</v>
      </c>
      <c r="D57" s="315" t="s">
        <v>12</v>
      </c>
      <c r="E57" s="316" t="s">
        <v>13</v>
      </c>
      <c r="F57" s="317" t="s">
        <v>14</v>
      </c>
      <c r="G57" s="318" t="s">
        <v>15</v>
      </c>
      <c r="H57" s="318" t="s">
        <v>53</v>
      </c>
      <c r="I57" s="319"/>
      <c r="J57" s="250"/>
      <c r="K57" s="250"/>
      <c r="L57" s="250"/>
    </row>
    <row r="58" spans="2:12" ht="46" x14ac:dyDescent="0.35">
      <c r="B58" s="320" t="s">
        <v>142</v>
      </c>
      <c r="C58" s="321">
        <v>4</v>
      </c>
      <c r="D58" s="322">
        <v>3</v>
      </c>
      <c r="E58" s="322"/>
      <c r="F58" s="322"/>
      <c r="G58" s="322"/>
      <c r="H58" s="322"/>
      <c r="I58" s="323">
        <f>IF(COUNTBLANK(D58:H58)=4,SUM(D58:G58)*C58,"veuillez entrer une valeur")</f>
        <v>12</v>
      </c>
      <c r="J58" s="250"/>
      <c r="L58" s="250"/>
    </row>
    <row r="59" spans="2:12" ht="39" customHeight="1" thickBot="1" x14ac:dyDescent="0.4">
      <c r="B59" s="324" t="s">
        <v>16</v>
      </c>
      <c r="C59" s="325">
        <v>3</v>
      </c>
      <c r="D59" s="326"/>
      <c r="E59" s="326">
        <v>2</v>
      </c>
      <c r="F59" s="326"/>
      <c r="G59" s="326"/>
      <c r="H59" s="326"/>
      <c r="I59" s="327">
        <f>IF(COUNTBLANK(D59:H59)=4,SUM(D59:G59)*C59,"veuillez entrer une valeur")</f>
        <v>6</v>
      </c>
      <c r="J59" s="250"/>
      <c r="K59" s="250"/>
      <c r="L59" s="250"/>
    </row>
    <row r="60" spans="2:12" ht="23.5" thickBot="1" x14ac:dyDescent="0.4">
      <c r="B60" s="328" t="s">
        <v>50</v>
      </c>
      <c r="C60" s="329">
        <f>3*C57-IF(H58="x",3*C58,0)-IF(H59="x",3*C59,0)</f>
        <v>21</v>
      </c>
      <c r="D60" s="330"/>
      <c r="E60" s="330"/>
      <c r="F60" s="331"/>
      <c r="G60" s="332" t="s">
        <v>25</v>
      </c>
      <c r="H60" s="332"/>
      <c r="I60" s="333">
        <f>SUM(I58:I59)</f>
        <v>18</v>
      </c>
      <c r="J60" s="250"/>
      <c r="K60" s="250"/>
      <c r="L60" s="250"/>
    </row>
    <row r="61" spans="2:12" ht="23.5" thickBot="1" x14ac:dyDescent="0.4"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</row>
    <row r="62" spans="2:12" ht="46" x14ac:dyDescent="0.35">
      <c r="B62" s="306" t="s">
        <v>17</v>
      </c>
      <c r="C62" s="334" t="s">
        <v>56</v>
      </c>
      <c r="D62" s="335" t="s">
        <v>8</v>
      </c>
      <c r="E62" s="336" t="s">
        <v>2</v>
      </c>
      <c r="F62" s="337" t="s">
        <v>9</v>
      </c>
      <c r="G62" s="338" t="s">
        <v>10</v>
      </c>
      <c r="H62" s="311" t="s">
        <v>51</v>
      </c>
      <c r="I62" s="312" t="s">
        <v>11</v>
      </c>
      <c r="J62" s="250"/>
      <c r="K62" s="250"/>
      <c r="L62" s="250"/>
    </row>
    <row r="63" spans="2:12" ht="46" x14ac:dyDescent="0.35">
      <c r="B63" s="313"/>
      <c r="C63" s="339">
        <f>SUM(C64:C66)</f>
        <v>6</v>
      </c>
      <c r="D63" s="340" t="s">
        <v>12</v>
      </c>
      <c r="E63" s="341" t="s">
        <v>13</v>
      </c>
      <c r="F63" s="342" t="s">
        <v>14</v>
      </c>
      <c r="G63" s="343" t="s">
        <v>15</v>
      </c>
      <c r="H63" s="344" t="s">
        <v>54</v>
      </c>
      <c r="I63" s="345"/>
      <c r="J63" s="250"/>
      <c r="K63" s="250"/>
      <c r="L63" s="250"/>
    </row>
    <row r="64" spans="2:12" x14ac:dyDescent="0.35">
      <c r="B64" s="320" t="s">
        <v>18</v>
      </c>
      <c r="C64" s="321">
        <v>3</v>
      </c>
      <c r="D64" s="346"/>
      <c r="E64" s="346">
        <v>2</v>
      </c>
      <c r="F64" s="346"/>
      <c r="G64" s="346"/>
      <c r="H64" s="347"/>
      <c r="I64" s="323">
        <f>IF(COUNTBLANK(D64:H64)=4,SUM(D64:G64)*C64,"veuillez entrer une valeur")</f>
        <v>6</v>
      </c>
      <c r="J64" s="250"/>
      <c r="K64" s="250"/>
      <c r="L64" s="250"/>
    </row>
    <row r="65" spans="2:12" x14ac:dyDescent="0.35">
      <c r="B65" s="320" t="s">
        <v>42</v>
      </c>
      <c r="C65" s="321">
        <v>2</v>
      </c>
      <c r="D65" s="346"/>
      <c r="E65" s="346">
        <v>2</v>
      </c>
      <c r="F65" s="346"/>
      <c r="G65" s="346"/>
      <c r="H65" s="322"/>
      <c r="I65" s="323">
        <f>IF(COUNTBLANK(D65:H65)=4,SUM(D65:G65)*C65,"veuillez entrer une valeur")</f>
        <v>4</v>
      </c>
      <c r="J65" s="250"/>
      <c r="K65" s="250"/>
      <c r="L65" s="250"/>
    </row>
    <row r="66" spans="2:12" ht="46.5" thickBot="1" x14ac:dyDescent="0.4">
      <c r="B66" s="320" t="s">
        <v>19</v>
      </c>
      <c r="C66" s="321">
        <v>1</v>
      </c>
      <c r="D66" s="348"/>
      <c r="E66" s="348">
        <v>2</v>
      </c>
      <c r="F66" s="348"/>
      <c r="G66" s="348"/>
      <c r="H66" s="349"/>
      <c r="I66" s="327">
        <f>IF(COUNTBLANK(D66:H66)=4,SUM(D66:G66)*C66,"veuillez entrer une valeur")</f>
        <v>2</v>
      </c>
      <c r="J66" s="250"/>
      <c r="K66" s="250"/>
      <c r="L66" s="250"/>
    </row>
    <row r="67" spans="2:12" ht="23.5" thickBot="1" x14ac:dyDescent="0.4">
      <c r="B67" s="328" t="s">
        <v>50</v>
      </c>
      <c r="C67" s="329">
        <f>3*C63-IF(H64="x",3*C64,0)-IF(H65="x",3*C65,0)-IF(H66="x",3*C66,0)</f>
        <v>18</v>
      </c>
      <c r="D67" s="330"/>
      <c r="E67" s="330"/>
      <c r="F67" s="350"/>
      <c r="G67" s="351" t="s">
        <v>25</v>
      </c>
      <c r="H67" s="332"/>
      <c r="I67" s="333">
        <f>SUM(I64:I66)</f>
        <v>12</v>
      </c>
      <c r="J67" s="250"/>
      <c r="K67" s="250"/>
      <c r="L67" s="250"/>
    </row>
    <row r="68" spans="2:12" ht="18.649999999999999" customHeight="1" thickBot="1" x14ac:dyDescent="0.4"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</row>
    <row r="69" spans="2:12" ht="29.5" customHeight="1" x14ac:dyDescent="0.35">
      <c r="B69" s="306" t="s">
        <v>20</v>
      </c>
      <c r="C69" s="334" t="s">
        <v>56</v>
      </c>
      <c r="D69" s="335" t="s">
        <v>8</v>
      </c>
      <c r="E69" s="336" t="s">
        <v>2</v>
      </c>
      <c r="F69" s="337" t="s">
        <v>9</v>
      </c>
      <c r="G69" s="352" t="s">
        <v>10</v>
      </c>
      <c r="H69" s="311" t="s">
        <v>51</v>
      </c>
      <c r="I69" s="312" t="s">
        <v>11</v>
      </c>
      <c r="J69" s="250"/>
      <c r="K69" s="250"/>
      <c r="L69" s="250"/>
    </row>
    <row r="70" spans="2:12" ht="46" x14ac:dyDescent="0.35">
      <c r="B70" s="313"/>
      <c r="C70" s="339">
        <f>SUM(C71:C73)</f>
        <v>4</v>
      </c>
      <c r="D70" s="340" t="s">
        <v>12</v>
      </c>
      <c r="E70" s="341" t="s">
        <v>13</v>
      </c>
      <c r="F70" s="342" t="s">
        <v>14</v>
      </c>
      <c r="G70" s="353" t="s">
        <v>15</v>
      </c>
      <c r="H70" s="344" t="s">
        <v>55</v>
      </c>
      <c r="I70" s="345"/>
      <c r="J70" s="250"/>
      <c r="K70" s="250"/>
      <c r="L70" s="250"/>
    </row>
    <row r="71" spans="2:12" ht="69" x14ac:dyDescent="0.35">
      <c r="B71" s="320" t="s">
        <v>143</v>
      </c>
      <c r="C71" s="321">
        <v>2</v>
      </c>
      <c r="D71" s="346">
        <v>3</v>
      </c>
      <c r="E71" s="346"/>
      <c r="F71" s="346"/>
      <c r="G71" s="346"/>
      <c r="H71" s="347"/>
      <c r="I71" s="323">
        <f>IF(COUNTBLANK(D71:H71)=4,SUM(D71:G71)*C71,"veuillez entrer une valeur")</f>
        <v>6</v>
      </c>
      <c r="J71" s="250"/>
      <c r="K71" s="250"/>
      <c r="L71" s="250"/>
    </row>
    <row r="72" spans="2:12" ht="92" x14ac:dyDescent="0.35">
      <c r="B72" s="320" t="s">
        <v>144</v>
      </c>
      <c r="C72" s="321">
        <v>1</v>
      </c>
      <c r="D72" s="346"/>
      <c r="E72" s="346">
        <v>2</v>
      </c>
      <c r="F72" s="346"/>
      <c r="G72" s="346"/>
      <c r="H72" s="322"/>
      <c r="I72" s="323">
        <f>IF(COUNTBLANK(D72:H72)=4,SUM(D72:G72)*C72,"veuillez entrer une valeur")</f>
        <v>2</v>
      </c>
      <c r="J72" s="250"/>
      <c r="K72" s="250"/>
      <c r="L72" s="250"/>
    </row>
    <row r="73" spans="2:12" ht="115.5" thickBot="1" x14ac:dyDescent="0.4">
      <c r="B73" s="320" t="s">
        <v>145</v>
      </c>
      <c r="C73" s="321">
        <v>1</v>
      </c>
      <c r="D73" s="348"/>
      <c r="E73" s="348">
        <v>2</v>
      </c>
      <c r="F73" s="348"/>
      <c r="G73" s="348"/>
      <c r="H73" s="349"/>
      <c r="I73" s="327">
        <f>IF(COUNTBLANK(D73:H73)=4,SUM(D73:G73)*C73,"veuillez entrer une valeur")</f>
        <v>2</v>
      </c>
      <c r="J73" s="250"/>
      <c r="K73" s="250"/>
      <c r="L73" s="250"/>
    </row>
    <row r="74" spans="2:12" ht="23.5" thickBot="1" x14ac:dyDescent="0.4">
      <c r="B74" s="328" t="s">
        <v>50</v>
      </c>
      <c r="C74" s="329">
        <f>3*C70-IF(H71="x",3*C71,0)-IF(H72="x",3*C72,0)-IF(H73="x",3*C73,0)</f>
        <v>12</v>
      </c>
      <c r="D74" s="330"/>
      <c r="E74" s="330"/>
      <c r="F74" s="350"/>
      <c r="G74" s="351" t="s">
        <v>25</v>
      </c>
      <c r="H74" s="332"/>
      <c r="I74" s="333">
        <f>SUM(I71:I73)</f>
        <v>10</v>
      </c>
      <c r="J74" s="250"/>
      <c r="K74" s="250"/>
      <c r="L74" s="250"/>
    </row>
    <row r="75" spans="2:12" ht="23.5" thickBot="1" x14ac:dyDescent="0.4"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</row>
    <row r="76" spans="2:12" ht="39" customHeight="1" x14ac:dyDescent="0.35">
      <c r="B76" s="354" t="s">
        <v>52</v>
      </c>
      <c r="C76" s="355">
        <f>SUM(C60+C67+C74)</f>
        <v>51</v>
      </c>
      <c r="D76" s="356">
        <f>SUM(I74+I67+I60)</f>
        <v>40</v>
      </c>
      <c r="E76" s="250"/>
      <c r="F76" s="250"/>
      <c r="G76" s="250"/>
      <c r="H76" s="250"/>
      <c r="I76" s="250"/>
      <c r="J76" s="250"/>
      <c r="K76" s="250"/>
      <c r="L76" s="250"/>
    </row>
    <row r="77" spans="2:12" ht="23.5" thickBot="1" x14ac:dyDescent="0.4">
      <c r="B77" s="709" t="s">
        <v>60</v>
      </c>
      <c r="C77" s="710"/>
      <c r="D77" s="357">
        <f>(D76/C76)*20</f>
        <v>15.686274509803921</v>
      </c>
      <c r="E77" s="250"/>
      <c r="F77" s="250"/>
      <c r="G77" s="250"/>
      <c r="H77" s="250"/>
      <c r="I77" s="250"/>
      <c r="J77" s="250"/>
      <c r="K77" s="250"/>
      <c r="L77" s="250"/>
    </row>
    <row r="78" spans="2:12" x14ac:dyDescent="0.35">
      <c r="C78" s="301"/>
      <c r="D78" s="250"/>
      <c r="E78" s="250"/>
      <c r="F78" s="250"/>
      <c r="G78" s="250"/>
      <c r="H78" s="250"/>
      <c r="I78" s="250"/>
      <c r="J78" s="250"/>
      <c r="K78" s="250"/>
      <c r="L78" s="250"/>
    </row>
    <row r="80" spans="2:12" x14ac:dyDescent="0.35">
      <c r="B80" s="246" t="s">
        <v>63</v>
      </c>
      <c r="C80" s="250"/>
      <c r="D80" s="250"/>
      <c r="E80" s="250"/>
      <c r="F80" s="250"/>
      <c r="G80" s="250"/>
      <c r="H80" s="250"/>
      <c r="I80" s="250"/>
      <c r="J80" s="250"/>
      <c r="K80" s="250"/>
      <c r="L80" s="250"/>
    </row>
    <row r="81" spans="2:20" ht="23.5" thickBot="1" x14ac:dyDescent="0.4">
      <c r="B81" s="250"/>
      <c r="C81" s="250"/>
      <c r="D81" s="250"/>
      <c r="E81" s="250"/>
      <c r="F81" s="250"/>
      <c r="G81" s="250"/>
      <c r="H81" s="250"/>
      <c r="I81" s="250"/>
      <c r="J81" s="250"/>
      <c r="K81" s="250"/>
      <c r="L81" s="250"/>
    </row>
    <row r="82" spans="2:20" ht="43.15" customHeight="1" thickBot="1" x14ac:dyDescent="0.4">
      <c r="B82" s="358"/>
      <c r="C82" s="711" t="s">
        <v>65</v>
      </c>
      <c r="D82" s="712"/>
      <c r="E82" s="713"/>
      <c r="F82" s="711" t="s">
        <v>67</v>
      </c>
      <c r="G82" s="712"/>
      <c r="H82" s="713"/>
      <c r="I82" s="711" t="s">
        <v>68</v>
      </c>
      <c r="J82" s="712"/>
      <c r="K82" s="713"/>
      <c r="L82" s="711" t="s">
        <v>69</v>
      </c>
      <c r="M82" s="712"/>
      <c r="N82" s="713"/>
      <c r="O82" s="711" t="s">
        <v>70</v>
      </c>
      <c r="P82" s="712"/>
      <c r="Q82" s="713"/>
      <c r="R82" s="711" t="s">
        <v>372</v>
      </c>
      <c r="S82" s="712"/>
      <c r="T82" s="713"/>
    </row>
    <row r="83" spans="2:20" ht="43.15" customHeight="1" x14ac:dyDescent="0.35">
      <c r="B83" s="359" t="s">
        <v>64</v>
      </c>
      <c r="C83" s="725">
        <v>43175</v>
      </c>
      <c r="D83" s="692"/>
      <c r="E83" s="693"/>
      <c r="F83" s="717">
        <v>43540</v>
      </c>
      <c r="G83" s="718"/>
      <c r="H83" s="690"/>
      <c r="I83" s="717">
        <v>43906</v>
      </c>
      <c r="J83" s="718"/>
      <c r="K83" s="690"/>
      <c r="L83" s="717">
        <f>DATE(YEAR(C84)+3,MONTH(C84),DAY(C84))</f>
        <v>44278</v>
      </c>
      <c r="M83" s="718"/>
      <c r="N83" s="690"/>
      <c r="O83" s="717">
        <v>45137</v>
      </c>
      <c r="P83" s="718"/>
      <c r="Q83" s="690"/>
      <c r="R83" s="717"/>
      <c r="S83" s="718"/>
      <c r="T83" s="690"/>
    </row>
    <row r="84" spans="2:20" x14ac:dyDescent="0.35">
      <c r="B84" s="360" t="s">
        <v>26</v>
      </c>
      <c r="C84" s="725">
        <v>43182</v>
      </c>
      <c r="D84" s="692"/>
      <c r="E84" s="693"/>
      <c r="F84" s="725">
        <v>43540</v>
      </c>
      <c r="G84" s="692"/>
      <c r="H84" s="693"/>
      <c r="I84" s="725">
        <v>43906</v>
      </c>
      <c r="J84" s="692"/>
      <c r="K84" s="693"/>
      <c r="L84" s="725">
        <v>44767</v>
      </c>
      <c r="M84" s="692"/>
      <c r="N84" s="693"/>
      <c r="O84" s="725"/>
      <c r="P84" s="692"/>
      <c r="Q84" s="693"/>
      <c r="R84" s="704"/>
      <c r="S84" s="692"/>
      <c r="T84" s="693"/>
    </row>
    <row r="85" spans="2:20" x14ac:dyDescent="0.35">
      <c r="B85" s="361" t="s">
        <v>27</v>
      </c>
      <c r="C85" s="719">
        <v>17.079999999999998</v>
      </c>
      <c r="D85" s="720"/>
      <c r="E85" s="721"/>
      <c r="F85" s="704">
        <v>16.86</v>
      </c>
      <c r="G85" s="692"/>
      <c r="H85" s="693"/>
      <c r="I85" s="704">
        <v>12.91</v>
      </c>
      <c r="J85" s="692"/>
      <c r="K85" s="693"/>
      <c r="L85" s="722">
        <f>D77</f>
        <v>15.686274509803921</v>
      </c>
      <c r="M85" s="723"/>
      <c r="N85" s="724"/>
      <c r="O85" s="704"/>
      <c r="P85" s="692"/>
      <c r="Q85" s="693"/>
      <c r="R85" s="704"/>
      <c r="S85" s="692"/>
      <c r="T85" s="693"/>
    </row>
    <row r="86" spans="2:20" ht="78" customHeight="1" x14ac:dyDescent="0.35">
      <c r="B86" s="360" t="s">
        <v>43</v>
      </c>
      <c r="C86" s="704"/>
      <c r="D86" s="692"/>
      <c r="E86" s="693"/>
      <c r="F86" s="704"/>
      <c r="G86" s="692"/>
      <c r="H86" s="693"/>
      <c r="I86" s="704"/>
      <c r="J86" s="692"/>
      <c r="K86" s="693"/>
      <c r="L86" s="704"/>
      <c r="M86" s="692"/>
      <c r="N86" s="693"/>
      <c r="O86" s="704" t="s">
        <v>417</v>
      </c>
      <c r="P86" s="692"/>
      <c r="Q86" s="693"/>
      <c r="R86" s="704"/>
      <c r="S86" s="692"/>
      <c r="T86" s="693"/>
    </row>
    <row r="87" spans="2:20" ht="21" customHeight="1" x14ac:dyDescent="0.35">
      <c r="B87" s="362"/>
      <c r="C87" s="250"/>
      <c r="D87" s="250"/>
      <c r="E87" s="250"/>
      <c r="F87" s="250"/>
      <c r="G87" s="250"/>
      <c r="H87" s="250"/>
      <c r="I87" s="250"/>
      <c r="J87" s="250"/>
      <c r="K87" s="250"/>
      <c r="L87" s="250"/>
    </row>
  </sheetData>
  <mergeCells count="62">
    <mergeCell ref="R82:T82"/>
    <mergeCell ref="R83:T83"/>
    <mergeCell ref="R84:T84"/>
    <mergeCell ref="R85:T85"/>
    <mergeCell ref="R86:T86"/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</mergeCells>
  <conditionalFormatting sqref="C83:E84">
    <cfRule type="cellIs" dxfId="101" priority="1" operator="equal">
      <formula>"veuillez saisir ici une date"</formula>
    </cfRule>
  </conditionalFormatting>
  <conditionalFormatting sqref="G6:I6">
    <cfRule type="cellIs" dxfId="100" priority="2" operator="equal">
      <formula>"Veuillez saisir ici une date"</formula>
    </cfRule>
  </conditionalFormatting>
  <conditionalFormatting sqref="I58:I59 I64:I66 I71:I73">
    <cfRule type="cellIs" dxfId="99" priority="6" operator="equal">
      <formula>"veuillez entrer une valeur"</formula>
    </cfRule>
  </conditionalFormatting>
  <dataValidations count="1">
    <dataValidation type="list" allowBlank="1" showInputMessage="1" showErrorMessage="1" sqref="C7:E7" xr:uid="{00000000-0002-0000-0500-000000000000}">
      <formula1>"Fournisseur,Prestataire de Service"</formula1>
    </dataValidation>
  </dataValidations>
  <hyperlinks>
    <hyperlink ref="C21" r:id="rId1" xr:uid="{00000000-0004-0000-0500-000000000000}"/>
    <hyperlink ref="G21" r:id="rId2" xr:uid="{00000000-0004-0000-0500-000001000000}"/>
  </hyperlinks>
  <pageMargins left="0.7" right="0.7" top="0.75" bottom="0.75" header="0.3" footer="0.3"/>
  <pageSetup paperSize="9" scale="50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2:Q88"/>
  <sheetViews>
    <sheetView topLeftCell="A74" zoomScale="60" zoomScaleNormal="60" zoomScalePageLayoutView="27" workbookViewId="0">
      <selection activeCell="G77" sqref="A1:XFD1048576"/>
    </sheetView>
  </sheetViews>
  <sheetFormatPr baseColWidth="10" defaultColWidth="11.453125" defaultRowHeight="20" x14ac:dyDescent="0.35"/>
  <cols>
    <col min="1" max="1" width="6.26953125" style="478" customWidth="1"/>
    <col min="2" max="2" width="25.81640625" style="478" customWidth="1"/>
    <col min="3" max="3" width="17.54296875" style="478" customWidth="1"/>
    <col min="4" max="4" width="20.453125" style="478" customWidth="1"/>
    <col min="5" max="5" width="17.7265625" style="478" customWidth="1"/>
    <col min="6" max="6" width="20.7265625" style="478" customWidth="1"/>
    <col min="7" max="8" width="18" style="478" customWidth="1"/>
    <col min="9" max="9" width="16.81640625" style="478" customWidth="1"/>
    <col min="10" max="10" width="17.453125" style="478" customWidth="1"/>
    <col min="11" max="11" width="17.7265625" style="478" customWidth="1"/>
    <col min="12" max="12" width="17" style="478" customWidth="1"/>
    <col min="13" max="13" width="11.453125" style="478"/>
    <col min="14" max="14" width="13.7265625" style="478" customWidth="1"/>
    <col min="15" max="15" width="15.81640625" style="478" customWidth="1"/>
    <col min="16" max="16" width="14.7265625" style="478" customWidth="1"/>
    <col min="17" max="17" width="16.7265625" style="478" customWidth="1"/>
    <col min="18" max="16384" width="11.453125" style="478"/>
  </cols>
  <sheetData>
    <row r="2" spans="2:10" ht="24" customHeight="1" x14ac:dyDescent="0.35">
      <c r="B2" s="477" t="s">
        <v>37</v>
      </c>
    </row>
    <row r="3" spans="2:10" ht="20.5" thickBot="1" x14ac:dyDescent="0.4">
      <c r="B3" s="479"/>
    </row>
    <row r="4" spans="2:10" ht="31.9" customHeight="1" thickBot="1" x14ac:dyDescent="0.4">
      <c r="B4" s="480" t="s">
        <v>1</v>
      </c>
      <c r="C4" s="734" t="s">
        <v>409</v>
      </c>
      <c r="D4" s="735"/>
      <c r="E4" s="735"/>
      <c r="F4" s="735"/>
      <c r="G4" s="735"/>
      <c r="H4" s="735"/>
      <c r="I4" s="736"/>
      <c r="J4" s="481"/>
    </row>
    <row r="5" spans="2:10" ht="20.5" thickBot="1" x14ac:dyDescent="0.4"/>
    <row r="6" spans="2:10" ht="52.15" customHeight="1" thickBot="1" x14ac:dyDescent="0.4">
      <c r="B6" s="480" t="s">
        <v>66</v>
      </c>
      <c r="C6" s="737">
        <v>44950</v>
      </c>
      <c r="D6" s="738"/>
      <c r="E6" s="739"/>
      <c r="F6" s="482" t="s">
        <v>71</v>
      </c>
      <c r="G6" s="737">
        <v>44951</v>
      </c>
      <c r="H6" s="735"/>
      <c r="I6" s="736"/>
    </row>
    <row r="7" spans="2:10" ht="20.5" thickBot="1" x14ac:dyDescent="0.4"/>
    <row r="8" spans="2:10" ht="28.15" customHeight="1" thickBot="1" x14ac:dyDescent="0.4">
      <c r="B8" s="483" t="s">
        <v>28</v>
      </c>
      <c r="C8" s="484"/>
      <c r="D8" s="485"/>
      <c r="F8" s="483" t="s">
        <v>0</v>
      </c>
      <c r="G8" s="484"/>
      <c r="H8" s="484"/>
      <c r="I8" s="485"/>
      <c r="J8" s="486"/>
    </row>
    <row r="9" spans="2:10" ht="18.75" customHeight="1" thickBot="1" x14ac:dyDescent="0.4">
      <c r="B9" s="740" t="s">
        <v>29</v>
      </c>
      <c r="C9" s="741"/>
      <c r="D9" s="597" t="s">
        <v>214</v>
      </c>
      <c r="E9" s="490"/>
      <c r="F9" s="742" t="s">
        <v>410</v>
      </c>
      <c r="G9" s="743"/>
      <c r="H9" s="743"/>
      <c r="I9" s="744"/>
      <c r="J9" s="481"/>
    </row>
    <row r="10" spans="2:10" ht="20.5" thickBot="1" x14ac:dyDescent="0.4">
      <c r="B10" s="748" t="s">
        <v>30</v>
      </c>
      <c r="C10" s="749"/>
      <c r="E10" s="490"/>
      <c r="F10" s="745"/>
      <c r="G10" s="746"/>
      <c r="H10" s="746"/>
      <c r="I10" s="747"/>
      <c r="J10" s="481"/>
    </row>
    <row r="11" spans="2:10" ht="20.5" thickBot="1" x14ac:dyDescent="0.4"/>
    <row r="12" spans="2:10" ht="24.65" customHeight="1" thickBot="1" x14ac:dyDescent="0.4">
      <c r="B12" s="483" t="s">
        <v>44</v>
      </c>
      <c r="C12" s="484"/>
      <c r="D12" s="484"/>
      <c r="E12" s="484"/>
      <c r="F12" s="484"/>
      <c r="G12" s="484"/>
      <c r="H12" s="484"/>
      <c r="I12" s="485"/>
      <c r="J12" s="486"/>
    </row>
    <row r="13" spans="2:10" x14ac:dyDescent="0.35">
      <c r="B13" s="487" t="s">
        <v>31</v>
      </c>
      <c r="C13" s="498" t="s">
        <v>84</v>
      </c>
      <c r="D13" s="488" t="s">
        <v>32</v>
      </c>
      <c r="E13" s="750" t="s">
        <v>414</v>
      </c>
      <c r="F13" s="751"/>
      <c r="G13" s="488" t="s">
        <v>33</v>
      </c>
      <c r="H13" s="750" t="s">
        <v>411</v>
      </c>
      <c r="I13" s="752"/>
      <c r="J13" s="481"/>
    </row>
    <row r="14" spans="2:10" x14ac:dyDescent="0.35">
      <c r="B14" s="499" t="s">
        <v>34</v>
      </c>
      <c r="C14" s="753" t="s">
        <v>412</v>
      </c>
      <c r="D14" s="754"/>
      <c r="E14" s="754"/>
      <c r="F14" s="754"/>
      <c r="G14" s="754"/>
      <c r="H14" s="754"/>
      <c r="I14" s="755"/>
      <c r="J14" s="481"/>
    </row>
    <row r="15" spans="2:10" ht="20.5" thickBot="1" x14ac:dyDescent="0.4">
      <c r="B15" s="493" t="s">
        <v>35</v>
      </c>
      <c r="C15" s="756" t="s">
        <v>413</v>
      </c>
      <c r="D15" s="757"/>
      <c r="E15" s="757"/>
      <c r="F15" s="757"/>
      <c r="G15" s="757"/>
      <c r="H15" s="757"/>
      <c r="I15" s="758"/>
      <c r="J15" s="481"/>
    </row>
    <row r="16" spans="2:10" ht="20.5" thickBot="1" x14ac:dyDescent="0.4">
      <c r="B16" s="479"/>
    </row>
    <row r="17" spans="2:12" ht="24" customHeight="1" thickBot="1" x14ac:dyDescent="0.4">
      <c r="B17" s="500" t="s">
        <v>89</v>
      </c>
      <c r="C17" s="501"/>
      <c r="D17" s="501"/>
      <c r="E17" s="502"/>
      <c r="F17" s="483" t="s">
        <v>36</v>
      </c>
      <c r="G17" s="484"/>
      <c r="H17" s="484"/>
      <c r="I17" s="485"/>
      <c r="J17" s="486"/>
    </row>
    <row r="18" spans="2:12" x14ac:dyDescent="0.35">
      <c r="B18" s="503" t="s">
        <v>38</v>
      </c>
      <c r="C18" s="759"/>
      <c r="D18" s="743"/>
      <c r="E18" s="744"/>
      <c r="F18" s="504" t="s">
        <v>38</v>
      </c>
      <c r="G18" s="759"/>
      <c r="H18" s="743"/>
      <c r="I18" s="744"/>
    </row>
    <row r="19" spans="2:12" x14ac:dyDescent="0.35">
      <c r="B19" s="505" t="s">
        <v>41</v>
      </c>
      <c r="C19" s="760"/>
      <c r="D19" s="761"/>
      <c r="E19" s="762"/>
      <c r="F19" s="504" t="s">
        <v>41</v>
      </c>
      <c r="G19" s="760"/>
      <c r="H19" s="761"/>
      <c r="I19" s="762"/>
    </row>
    <row r="20" spans="2:12" x14ac:dyDescent="0.35">
      <c r="B20" s="505" t="s">
        <v>39</v>
      </c>
      <c r="C20" s="763"/>
      <c r="D20" s="761"/>
      <c r="E20" s="762"/>
      <c r="F20" s="504" t="s">
        <v>39</v>
      </c>
      <c r="G20" s="760"/>
      <c r="H20" s="761"/>
      <c r="I20" s="762"/>
    </row>
    <row r="21" spans="2:12" ht="20.5" thickBot="1" x14ac:dyDescent="0.4">
      <c r="B21" s="508" t="s">
        <v>40</v>
      </c>
      <c r="C21" s="765"/>
      <c r="D21" s="746"/>
      <c r="E21" s="747"/>
      <c r="F21" s="509" t="s">
        <v>40</v>
      </c>
      <c r="G21" s="765"/>
      <c r="H21" s="746"/>
      <c r="I21" s="747"/>
    </row>
    <row r="22" spans="2:12" x14ac:dyDescent="0.35">
      <c r="B22" s="481"/>
      <c r="C22" s="481"/>
      <c r="D22" s="481"/>
      <c r="E22" s="481"/>
      <c r="F22" s="481"/>
      <c r="G22" s="481"/>
      <c r="H22" s="481"/>
      <c r="I22" s="481"/>
      <c r="J22" s="481"/>
      <c r="K22" s="481"/>
      <c r="L22" s="481"/>
    </row>
    <row r="23" spans="2:12" x14ac:dyDescent="0.35">
      <c r="B23" s="477" t="s">
        <v>62</v>
      </c>
      <c r="C23" s="481"/>
      <c r="D23" s="481"/>
      <c r="E23" s="481"/>
      <c r="F23" s="481"/>
      <c r="G23" s="481"/>
      <c r="I23" s="481"/>
      <c r="J23" s="481"/>
      <c r="K23" s="481"/>
      <c r="L23" s="481"/>
    </row>
    <row r="24" spans="2:12" ht="20.5" thickBot="1" x14ac:dyDescent="0.4"/>
    <row r="25" spans="2:12" x14ac:dyDescent="0.35">
      <c r="B25" s="510" t="s">
        <v>48</v>
      </c>
      <c r="C25" s="511"/>
      <c r="D25" s="512"/>
      <c r="E25" s="513" t="s">
        <v>47</v>
      </c>
      <c r="F25" s="511"/>
      <c r="G25" s="512"/>
    </row>
    <row r="26" spans="2:12" x14ac:dyDescent="0.35">
      <c r="B26" s="766"/>
      <c r="C26" s="754"/>
      <c r="D26" s="755"/>
      <c r="E26" s="766"/>
      <c r="F26" s="754"/>
      <c r="G26" s="755"/>
    </row>
    <row r="27" spans="2:12" x14ac:dyDescent="0.35">
      <c r="B27" s="766"/>
      <c r="C27" s="754"/>
      <c r="D27" s="755"/>
      <c r="E27" s="766"/>
      <c r="F27" s="754"/>
      <c r="G27" s="755"/>
      <c r="I27" s="514"/>
    </row>
    <row r="28" spans="2:12" x14ac:dyDescent="0.35">
      <c r="B28" s="766"/>
      <c r="C28" s="754"/>
      <c r="D28" s="755"/>
      <c r="E28" s="766"/>
      <c r="F28" s="754"/>
      <c r="G28" s="755"/>
    </row>
    <row r="29" spans="2:12" x14ac:dyDescent="0.35">
      <c r="B29" s="766"/>
      <c r="C29" s="754"/>
      <c r="D29" s="755"/>
      <c r="E29" s="766"/>
      <c r="F29" s="754"/>
      <c r="G29" s="755"/>
    </row>
    <row r="30" spans="2:12" x14ac:dyDescent="0.35">
      <c r="B30" s="766"/>
      <c r="C30" s="754"/>
      <c r="D30" s="755"/>
      <c r="E30" s="766"/>
      <c r="F30" s="754"/>
      <c r="G30" s="755"/>
    </row>
    <row r="31" spans="2:12" ht="20.5" thickBot="1" x14ac:dyDescent="0.4">
      <c r="B31" s="767"/>
      <c r="C31" s="757"/>
      <c r="D31" s="758"/>
      <c r="E31" s="767"/>
      <c r="F31" s="757"/>
      <c r="G31" s="758"/>
    </row>
    <row r="32" spans="2:12" ht="20.5" thickBot="1" x14ac:dyDescent="0.4"/>
    <row r="33" spans="2:12" ht="20.5" thickBot="1" x14ac:dyDescent="0.4">
      <c r="B33" s="483" t="s">
        <v>49</v>
      </c>
      <c r="C33" s="515"/>
      <c r="D33" s="515"/>
      <c r="E33" s="515"/>
      <c r="F33" s="515"/>
      <c r="G33" s="516"/>
    </row>
    <row r="34" spans="2:12" x14ac:dyDescent="0.35">
      <c r="B34" s="517"/>
      <c r="C34" s="491"/>
      <c r="D34" s="491"/>
      <c r="E34" s="491"/>
      <c r="F34" s="491"/>
      <c r="G34" s="492"/>
    </row>
    <row r="35" spans="2:12" x14ac:dyDescent="0.35">
      <c r="B35" s="518"/>
      <c r="C35" s="506"/>
      <c r="D35" s="506"/>
      <c r="E35" s="506"/>
      <c r="F35" s="506"/>
      <c r="G35" s="507"/>
    </row>
    <row r="36" spans="2:12" x14ac:dyDescent="0.35">
      <c r="B36" s="518"/>
      <c r="C36" s="506"/>
      <c r="D36" s="506"/>
      <c r="E36" s="506"/>
      <c r="F36" s="506"/>
      <c r="G36" s="507"/>
    </row>
    <row r="37" spans="2:12" x14ac:dyDescent="0.35">
      <c r="B37" s="518"/>
      <c r="C37" s="506"/>
      <c r="D37" s="506"/>
      <c r="E37" s="506"/>
      <c r="F37" s="506"/>
      <c r="G37" s="507"/>
    </row>
    <row r="38" spans="2:12" ht="20.5" thickBot="1" x14ac:dyDescent="0.4">
      <c r="B38" s="495"/>
      <c r="C38" s="496"/>
      <c r="D38" s="496"/>
      <c r="E38" s="496"/>
      <c r="F38" s="496"/>
      <c r="G38" s="497"/>
    </row>
    <row r="40" spans="2:12" ht="21" customHeight="1" x14ac:dyDescent="0.35">
      <c r="B40" s="477" t="s">
        <v>61</v>
      </c>
      <c r="C40" s="481"/>
      <c r="D40" s="481"/>
      <c r="E40" s="481"/>
      <c r="F40" s="481"/>
      <c r="G40" s="481"/>
      <c r="H40" s="481"/>
      <c r="I40" s="481"/>
      <c r="J40" s="481"/>
      <c r="K40" s="481"/>
      <c r="L40" s="481"/>
    </row>
    <row r="41" spans="2:12" ht="21" customHeight="1" x14ac:dyDescent="0.35">
      <c r="B41" s="519"/>
      <c r="C41" s="481"/>
      <c r="D41" s="481"/>
      <c r="E41" s="481"/>
      <c r="F41" s="481"/>
      <c r="G41" s="481"/>
      <c r="H41" s="481"/>
      <c r="I41" s="481"/>
      <c r="J41" s="481"/>
      <c r="K41" s="481"/>
      <c r="L41" s="481"/>
    </row>
    <row r="42" spans="2:12" x14ac:dyDescent="0.35">
      <c r="B42" s="519" t="s">
        <v>57</v>
      </c>
      <c r="C42" s="481"/>
      <c r="D42" s="481"/>
      <c r="E42" s="481"/>
      <c r="F42" s="481"/>
      <c r="G42" s="481"/>
      <c r="H42" s="481"/>
      <c r="I42" s="481"/>
      <c r="J42" s="481"/>
      <c r="K42" s="481"/>
      <c r="L42" s="481"/>
    </row>
    <row r="43" spans="2:12" ht="20.5" thickBot="1" x14ac:dyDescent="0.4">
      <c r="C43" s="481"/>
      <c r="D43" s="481"/>
      <c r="E43" s="481"/>
      <c r="F43" s="481"/>
      <c r="G43" s="481"/>
      <c r="H43" s="481"/>
      <c r="I43" s="481"/>
      <c r="J43" s="481"/>
      <c r="K43" s="481"/>
      <c r="L43" s="481"/>
    </row>
    <row r="44" spans="2:12" ht="20.5" thickBot="1" x14ac:dyDescent="0.4">
      <c r="B44" s="768" t="s">
        <v>58</v>
      </c>
      <c r="C44" s="769"/>
      <c r="D44" s="769"/>
      <c r="E44" s="769"/>
      <c r="F44" s="769"/>
      <c r="G44" s="769"/>
      <c r="H44" s="769"/>
      <c r="I44" s="770"/>
      <c r="J44" s="481"/>
      <c r="K44" s="481"/>
      <c r="L44" s="481"/>
    </row>
    <row r="45" spans="2:12" ht="14.5" customHeight="1" x14ac:dyDescent="0.35">
      <c r="B45" s="520"/>
      <c r="C45" s="521"/>
      <c r="D45" s="521"/>
      <c r="E45" s="521"/>
      <c r="F45" s="521"/>
      <c r="G45" s="521"/>
      <c r="H45" s="521"/>
      <c r="I45" s="522"/>
      <c r="J45" s="481"/>
      <c r="K45" s="481"/>
      <c r="L45" s="481"/>
    </row>
    <row r="46" spans="2:12" ht="14.5" customHeight="1" x14ac:dyDescent="0.35">
      <c r="B46" s="523"/>
      <c r="C46" s="481"/>
      <c r="D46" s="481"/>
      <c r="E46" s="481"/>
      <c r="F46" s="481"/>
      <c r="G46" s="481"/>
      <c r="H46" s="481"/>
      <c r="I46" s="524"/>
      <c r="J46" s="481"/>
      <c r="K46" s="481"/>
      <c r="L46" s="481"/>
    </row>
    <row r="47" spans="2:12" ht="14.5" customHeight="1" x14ac:dyDescent="0.35">
      <c r="B47" s="523"/>
      <c r="C47" s="481"/>
      <c r="D47" s="481"/>
      <c r="E47" s="481"/>
      <c r="F47" s="481"/>
      <c r="G47" s="481"/>
      <c r="H47" s="481"/>
      <c r="I47" s="524"/>
      <c r="J47" s="481"/>
      <c r="K47" s="481"/>
      <c r="L47" s="481"/>
    </row>
    <row r="48" spans="2:12" ht="14.5" customHeight="1" x14ac:dyDescent="0.35">
      <c r="B48" s="523"/>
      <c r="C48" s="481"/>
      <c r="D48" s="481"/>
      <c r="E48" s="481"/>
      <c r="F48" s="481"/>
      <c r="G48" s="481"/>
      <c r="H48" s="481"/>
      <c r="I48" s="524"/>
      <c r="J48" s="481"/>
      <c r="K48" s="481"/>
      <c r="L48" s="481"/>
    </row>
    <row r="49" spans="2:12" ht="21" customHeight="1" thickBot="1" x14ac:dyDescent="0.4">
      <c r="B49" s="525"/>
      <c r="C49" s="526"/>
      <c r="D49" s="526"/>
      <c r="E49" s="526"/>
      <c r="F49" s="526"/>
      <c r="G49" s="526"/>
      <c r="H49" s="526"/>
      <c r="I49" s="527"/>
      <c r="J49" s="481"/>
      <c r="K49" s="481"/>
      <c r="L49" s="481"/>
    </row>
    <row r="50" spans="2:12" x14ac:dyDescent="0.35">
      <c r="B50" s="519"/>
      <c r="C50" s="481"/>
      <c r="D50" s="481"/>
      <c r="E50" s="481"/>
      <c r="F50" s="481"/>
      <c r="G50" s="481"/>
      <c r="H50" s="481"/>
      <c r="I50" s="481"/>
      <c r="J50" s="481"/>
      <c r="K50" s="481"/>
      <c r="L50" s="481"/>
    </row>
    <row r="51" spans="2:12" ht="39.65" customHeight="1" x14ac:dyDescent="0.35">
      <c r="B51" s="519" t="s">
        <v>46</v>
      </c>
      <c r="C51" s="481"/>
      <c r="F51" s="481"/>
      <c r="G51" s="481"/>
      <c r="H51" s="481"/>
      <c r="I51" s="481"/>
      <c r="J51" s="481"/>
      <c r="K51" s="481"/>
      <c r="L51" s="481"/>
    </row>
    <row r="52" spans="2:12" ht="20.5" thickBot="1" x14ac:dyDescent="0.4">
      <c r="B52" s="519"/>
      <c r="C52" s="481"/>
      <c r="D52" s="481"/>
      <c r="E52" s="481"/>
      <c r="F52" s="481"/>
      <c r="G52" s="481"/>
      <c r="H52" s="481"/>
      <c r="I52" s="481"/>
      <c r="J52" s="481"/>
      <c r="K52" s="481"/>
      <c r="L52" s="481"/>
    </row>
    <row r="53" spans="2:12" x14ac:dyDescent="0.35">
      <c r="B53" s="481"/>
      <c r="C53" s="481"/>
      <c r="D53" s="528" t="s">
        <v>21</v>
      </c>
      <c r="E53" s="529" t="s">
        <v>22</v>
      </c>
      <c r="F53" s="530" t="s">
        <v>23</v>
      </c>
      <c r="G53" s="531" t="s">
        <v>24</v>
      </c>
      <c r="H53" s="532"/>
      <c r="I53" s="481"/>
      <c r="J53" s="481"/>
      <c r="K53" s="481"/>
      <c r="L53" s="481"/>
    </row>
    <row r="54" spans="2:12" ht="40.5" thickBot="1" x14ac:dyDescent="0.4">
      <c r="B54" s="481"/>
      <c r="C54" s="481"/>
      <c r="D54" s="533" t="s">
        <v>4</v>
      </c>
      <c r="E54" s="534" t="s">
        <v>3</v>
      </c>
      <c r="F54" s="535" t="s">
        <v>5</v>
      </c>
      <c r="G54" s="536" t="s">
        <v>6</v>
      </c>
      <c r="H54" s="532"/>
      <c r="I54" s="481"/>
      <c r="J54" s="481"/>
      <c r="K54" s="481"/>
      <c r="L54" s="481"/>
    </row>
    <row r="55" spans="2:12" ht="20.5" thickBot="1" x14ac:dyDescent="0.4"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</row>
    <row r="56" spans="2:12" ht="34.9" customHeight="1" x14ac:dyDescent="0.35">
      <c r="B56" s="537" t="s">
        <v>7</v>
      </c>
      <c r="C56" s="538" t="s">
        <v>56</v>
      </c>
      <c r="D56" s="539" t="s">
        <v>8</v>
      </c>
      <c r="E56" s="540" t="s">
        <v>2</v>
      </c>
      <c r="F56" s="541" t="s">
        <v>9</v>
      </c>
      <c r="G56" s="542" t="s">
        <v>10</v>
      </c>
      <c r="H56" s="542" t="s">
        <v>51</v>
      </c>
      <c r="I56" s="543" t="s">
        <v>11</v>
      </c>
      <c r="J56" s="481"/>
      <c r="K56" s="481"/>
      <c r="L56" s="481"/>
    </row>
    <row r="57" spans="2:12" ht="40.9" customHeight="1" x14ac:dyDescent="0.35">
      <c r="B57" s="544"/>
      <c r="C57" s="545">
        <f>SUM(C58:C59)</f>
        <v>7</v>
      </c>
      <c r="D57" s="546" t="s">
        <v>12</v>
      </c>
      <c r="E57" s="547" t="s">
        <v>13</v>
      </c>
      <c r="F57" s="548" t="s">
        <v>14</v>
      </c>
      <c r="G57" s="549" t="s">
        <v>15</v>
      </c>
      <c r="H57" s="549" t="s">
        <v>53</v>
      </c>
      <c r="I57" s="550"/>
      <c r="J57" s="481"/>
      <c r="K57" s="481"/>
      <c r="L57" s="481"/>
    </row>
    <row r="58" spans="2:12" ht="40" x14ac:dyDescent="0.35">
      <c r="B58" s="551" t="s">
        <v>142</v>
      </c>
      <c r="C58" s="552">
        <v>4</v>
      </c>
      <c r="D58" s="553"/>
      <c r="E58" s="553"/>
      <c r="F58" s="553"/>
      <c r="G58" s="553"/>
      <c r="H58" s="553"/>
      <c r="I58" s="554" t="str">
        <f>IF(COUNTBLANK(D58:H58)=4,SUM(D58:G58)*C58,"veuillez entrer une valeur")</f>
        <v>veuillez entrer une valeur</v>
      </c>
      <c r="J58" s="481"/>
      <c r="L58" s="481"/>
    </row>
    <row r="59" spans="2:12" ht="39" customHeight="1" thickBot="1" x14ac:dyDescent="0.4">
      <c r="B59" s="555" t="s">
        <v>16</v>
      </c>
      <c r="C59" s="556">
        <v>3</v>
      </c>
      <c r="D59" s="557"/>
      <c r="E59" s="557"/>
      <c r="F59" s="557"/>
      <c r="G59" s="557"/>
      <c r="H59" s="557"/>
      <c r="I59" s="558" t="str">
        <f>IF(COUNTBLANK(D59:H59)=4,SUM(D59:G59)*C59,"veuillez entrer une valeur")</f>
        <v>veuillez entrer une valeur</v>
      </c>
      <c r="J59" s="481"/>
      <c r="K59" s="481"/>
      <c r="L59" s="481"/>
    </row>
    <row r="60" spans="2:12" ht="20.5" thickBot="1" x14ac:dyDescent="0.4">
      <c r="B60" s="559" t="s">
        <v>50</v>
      </c>
      <c r="C60" s="560">
        <f>3*C57-IF(H58="x",3*C58,0)-IF(H59="x",3*C59,0)</f>
        <v>21</v>
      </c>
      <c r="D60" s="561"/>
      <c r="E60" s="561"/>
      <c r="F60" s="562"/>
      <c r="G60" s="563" t="s">
        <v>25</v>
      </c>
      <c r="H60" s="563"/>
      <c r="I60" s="564">
        <f>SUM(I58:I59)</f>
        <v>0</v>
      </c>
      <c r="J60" s="481"/>
      <c r="K60" s="481"/>
      <c r="L60" s="481"/>
    </row>
    <row r="61" spans="2:12" ht="20.5" thickBot="1" x14ac:dyDescent="0.4">
      <c r="B61" s="481"/>
      <c r="C61" s="481"/>
      <c r="D61" s="481"/>
      <c r="E61" s="481"/>
      <c r="F61" s="481"/>
      <c r="G61" s="481"/>
      <c r="H61" s="481"/>
      <c r="I61" s="481"/>
      <c r="J61" s="481"/>
      <c r="K61" s="481"/>
      <c r="L61" s="481"/>
    </row>
    <row r="62" spans="2:12" ht="40" x14ac:dyDescent="0.35">
      <c r="B62" s="537" t="s">
        <v>17</v>
      </c>
      <c r="C62" s="565" t="s">
        <v>56</v>
      </c>
      <c r="D62" s="566" t="s">
        <v>8</v>
      </c>
      <c r="E62" s="567" t="s">
        <v>2</v>
      </c>
      <c r="F62" s="568" t="s">
        <v>9</v>
      </c>
      <c r="G62" s="569" t="s">
        <v>10</v>
      </c>
      <c r="H62" s="542" t="s">
        <v>51</v>
      </c>
      <c r="I62" s="543" t="s">
        <v>11</v>
      </c>
      <c r="J62" s="481"/>
      <c r="K62" s="481"/>
      <c r="L62" s="481"/>
    </row>
    <row r="63" spans="2:12" ht="40" x14ac:dyDescent="0.35">
      <c r="B63" s="544"/>
      <c r="C63" s="570">
        <f>SUM(C64:C66)</f>
        <v>6</v>
      </c>
      <c r="D63" s="571" t="s">
        <v>12</v>
      </c>
      <c r="E63" s="572" t="s">
        <v>13</v>
      </c>
      <c r="F63" s="573" t="s">
        <v>14</v>
      </c>
      <c r="G63" s="574" t="s">
        <v>15</v>
      </c>
      <c r="H63" s="575" t="s">
        <v>54</v>
      </c>
      <c r="I63" s="576"/>
      <c r="J63" s="481"/>
      <c r="K63" s="481"/>
      <c r="L63" s="481"/>
    </row>
    <row r="64" spans="2:12" ht="40" x14ac:dyDescent="0.35">
      <c r="B64" s="551" t="s">
        <v>18</v>
      </c>
      <c r="C64" s="552">
        <v>3</v>
      </c>
      <c r="D64" s="577"/>
      <c r="E64" s="577"/>
      <c r="F64" s="577"/>
      <c r="G64" s="577"/>
      <c r="H64" s="578"/>
      <c r="I64" s="554" t="str">
        <f>IF(COUNTBLANK(D64:H64)=4,SUM(D64:G64)*C64,"veuillez entrer une valeur")</f>
        <v>veuillez entrer une valeur</v>
      </c>
      <c r="J64" s="481"/>
      <c r="K64" s="481"/>
      <c r="L64" s="481"/>
    </row>
    <row r="65" spans="2:12" ht="40" x14ac:dyDescent="0.35">
      <c r="B65" s="551" t="s">
        <v>42</v>
      </c>
      <c r="C65" s="552">
        <v>2</v>
      </c>
      <c r="D65" s="577"/>
      <c r="E65" s="577"/>
      <c r="F65" s="577"/>
      <c r="G65" s="577"/>
      <c r="H65" s="553"/>
      <c r="I65" s="554" t="str">
        <f>IF(COUNTBLANK(D65:H65)=4,SUM(D65:G65)*C65,"veuillez entrer une valeur")</f>
        <v>veuillez entrer une valeur</v>
      </c>
      <c r="J65" s="481"/>
      <c r="K65" s="481"/>
      <c r="L65" s="481"/>
    </row>
    <row r="66" spans="2:12" ht="40.5" thickBot="1" x14ac:dyDescent="0.4">
      <c r="B66" s="551" t="s">
        <v>19</v>
      </c>
      <c r="C66" s="552">
        <v>1</v>
      </c>
      <c r="D66" s="579"/>
      <c r="E66" s="579"/>
      <c r="F66" s="579"/>
      <c r="G66" s="579"/>
      <c r="H66" s="580"/>
      <c r="I66" s="558" t="str">
        <f>IF(COUNTBLANK(D66:H66)=4,SUM(D66:G66)*C66,"veuillez entrer une valeur")</f>
        <v>veuillez entrer une valeur</v>
      </c>
      <c r="J66" s="481"/>
      <c r="K66" s="481"/>
      <c r="L66" s="481"/>
    </row>
    <row r="67" spans="2:12" ht="20.5" thickBot="1" x14ac:dyDescent="0.4">
      <c r="B67" s="559" t="s">
        <v>50</v>
      </c>
      <c r="C67" s="560">
        <f>3*C63-IF(H64="x",3*C64,0)-IF(H65="x",3*C65,0)-IF(H66="x",3*C66,0)</f>
        <v>18</v>
      </c>
      <c r="D67" s="561"/>
      <c r="E67" s="561"/>
      <c r="F67" s="581"/>
      <c r="G67" s="582" t="s">
        <v>25</v>
      </c>
      <c r="H67" s="563"/>
      <c r="I67" s="564">
        <f>SUM(I64:I66)</f>
        <v>0</v>
      </c>
      <c r="J67" s="481"/>
      <c r="K67" s="481"/>
      <c r="L67" s="481"/>
    </row>
    <row r="68" spans="2:12" ht="18.649999999999999" customHeight="1" thickBot="1" x14ac:dyDescent="0.4">
      <c r="B68" s="481"/>
      <c r="C68" s="481"/>
      <c r="D68" s="481"/>
      <c r="E68" s="481"/>
      <c r="F68" s="481"/>
      <c r="G68" s="481"/>
      <c r="H68" s="481"/>
      <c r="I68" s="481"/>
      <c r="J68" s="481"/>
      <c r="K68" s="481"/>
      <c r="L68" s="481"/>
    </row>
    <row r="69" spans="2:12" ht="29.5" customHeight="1" x14ac:dyDescent="0.35">
      <c r="B69" s="537" t="s">
        <v>20</v>
      </c>
      <c r="C69" s="565" t="s">
        <v>56</v>
      </c>
      <c r="D69" s="566" t="s">
        <v>8</v>
      </c>
      <c r="E69" s="567" t="s">
        <v>2</v>
      </c>
      <c r="F69" s="568" t="s">
        <v>9</v>
      </c>
      <c r="G69" s="583" t="s">
        <v>10</v>
      </c>
      <c r="H69" s="542" t="s">
        <v>51</v>
      </c>
      <c r="I69" s="543" t="s">
        <v>11</v>
      </c>
      <c r="J69" s="481"/>
      <c r="K69" s="481"/>
      <c r="L69" s="481"/>
    </row>
    <row r="70" spans="2:12" ht="40" x14ac:dyDescent="0.35">
      <c r="B70" s="544"/>
      <c r="C70" s="570">
        <f>SUM(C71:C73)</f>
        <v>4</v>
      </c>
      <c r="D70" s="571" t="s">
        <v>12</v>
      </c>
      <c r="E70" s="572" t="s">
        <v>13</v>
      </c>
      <c r="F70" s="573" t="s">
        <v>14</v>
      </c>
      <c r="G70" s="584" t="s">
        <v>15</v>
      </c>
      <c r="H70" s="575" t="s">
        <v>55</v>
      </c>
      <c r="I70" s="576"/>
      <c r="J70" s="481"/>
      <c r="K70" s="481"/>
      <c r="L70" s="481"/>
    </row>
    <row r="71" spans="2:12" ht="60" x14ac:dyDescent="0.35">
      <c r="B71" s="551" t="s">
        <v>143</v>
      </c>
      <c r="C71" s="552">
        <v>2</v>
      </c>
      <c r="D71" s="577"/>
      <c r="E71" s="577"/>
      <c r="F71" s="577"/>
      <c r="G71" s="577"/>
      <c r="H71" s="578"/>
      <c r="I71" s="554" t="str">
        <f>IF(COUNTBLANK(D71:H71)=4,SUM(D71:G71)*C71,"veuillez entrer une valeur")</f>
        <v>veuillez entrer une valeur</v>
      </c>
      <c r="J71" s="481"/>
      <c r="K71" s="481"/>
      <c r="L71" s="481"/>
    </row>
    <row r="72" spans="2:12" ht="80" x14ac:dyDescent="0.35">
      <c r="B72" s="551" t="s">
        <v>144</v>
      </c>
      <c r="C72" s="552">
        <v>1</v>
      </c>
      <c r="D72" s="577"/>
      <c r="E72" s="577"/>
      <c r="F72" s="577"/>
      <c r="G72" s="577"/>
      <c r="H72" s="553"/>
      <c r="I72" s="554" t="str">
        <f>IF(COUNTBLANK(D72:H72)=4,SUM(D72:G72)*C72,"veuillez entrer une valeur")</f>
        <v>veuillez entrer une valeur</v>
      </c>
      <c r="J72" s="481"/>
      <c r="K72" s="481"/>
      <c r="L72" s="481"/>
    </row>
    <row r="73" spans="2:12" ht="80.5" thickBot="1" x14ac:dyDescent="0.4">
      <c r="B73" s="551" t="s">
        <v>145</v>
      </c>
      <c r="C73" s="552">
        <v>1</v>
      </c>
      <c r="D73" s="579"/>
      <c r="E73" s="579"/>
      <c r="F73" s="579"/>
      <c r="G73" s="579"/>
      <c r="H73" s="580"/>
      <c r="I73" s="558" t="str">
        <f>IF(COUNTBLANK(D73:H73)=4,SUM(D73:G73)*C73,"veuillez entrer une valeur")</f>
        <v>veuillez entrer une valeur</v>
      </c>
      <c r="J73" s="481"/>
      <c r="K73" s="481"/>
      <c r="L73" s="481"/>
    </row>
    <row r="74" spans="2:12" ht="20.5" thickBot="1" x14ac:dyDescent="0.4">
      <c r="B74" s="559" t="s">
        <v>50</v>
      </c>
      <c r="C74" s="560">
        <f>3*C70-IF(H71="x",3*C71,0)-IF(H72="x",3*C72,0)-IF(H73="x",3*C73,0)</f>
        <v>12</v>
      </c>
      <c r="D74" s="561"/>
      <c r="E74" s="561"/>
      <c r="F74" s="581"/>
      <c r="G74" s="582" t="s">
        <v>25</v>
      </c>
      <c r="H74" s="563"/>
      <c r="I74" s="564">
        <f>SUM(I71:I73)</f>
        <v>0</v>
      </c>
      <c r="J74" s="481"/>
      <c r="K74" s="481"/>
      <c r="L74" s="481"/>
    </row>
    <row r="75" spans="2:12" ht="20.5" thickBot="1" x14ac:dyDescent="0.4">
      <c r="B75" s="481"/>
      <c r="C75" s="481"/>
      <c r="D75" s="481"/>
      <c r="E75" s="481"/>
      <c r="F75" s="481"/>
      <c r="G75" s="481"/>
      <c r="H75" s="481"/>
      <c r="I75" s="481"/>
      <c r="J75" s="481"/>
      <c r="K75" s="481"/>
      <c r="L75" s="481"/>
    </row>
    <row r="76" spans="2:12" ht="39" customHeight="1" x14ac:dyDescent="0.35">
      <c r="B76" s="585" t="s">
        <v>52</v>
      </c>
      <c r="C76" s="586">
        <f>SUM(C60+C67+C74)</f>
        <v>51</v>
      </c>
      <c r="D76" s="587">
        <f>SUM(I74+I67+I60)</f>
        <v>0</v>
      </c>
      <c r="E76" s="481"/>
      <c r="F76" s="481"/>
      <c r="G76" s="481"/>
      <c r="H76" s="481"/>
      <c r="I76" s="481"/>
      <c r="J76" s="481"/>
      <c r="K76" s="481"/>
      <c r="L76" s="481"/>
    </row>
    <row r="77" spans="2:12" ht="20.5" thickBot="1" x14ac:dyDescent="0.4">
      <c r="B77" s="771" t="s">
        <v>60</v>
      </c>
      <c r="C77" s="772"/>
      <c r="D77" s="588">
        <f>(D76/C76)*20</f>
        <v>0</v>
      </c>
      <c r="E77" s="481"/>
      <c r="F77" s="481"/>
      <c r="G77" s="481"/>
      <c r="H77" s="481"/>
      <c r="I77" s="481"/>
      <c r="J77" s="481"/>
      <c r="K77" s="481"/>
      <c r="L77" s="481"/>
    </row>
    <row r="78" spans="2:12" x14ac:dyDescent="0.35">
      <c r="C78" s="532"/>
      <c r="D78" s="481"/>
      <c r="E78" s="481"/>
      <c r="F78" s="481"/>
      <c r="G78" s="481"/>
      <c r="H78" s="481"/>
      <c r="I78" s="481"/>
      <c r="J78" s="481"/>
      <c r="K78" s="481"/>
      <c r="L78" s="481"/>
    </row>
    <row r="80" spans="2:12" x14ac:dyDescent="0.35">
      <c r="B80" s="477" t="s">
        <v>63</v>
      </c>
      <c r="C80" s="481"/>
      <c r="D80" s="481"/>
      <c r="E80" s="481"/>
      <c r="F80" s="481"/>
      <c r="G80" s="481"/>
      <c r="H80" s="481"/>
      <c r="I80" s="481"/>
      <c r="J80" s="481"/>
      <c r="K80" s="481"/>
      <c r="L80" s="481"/>
    </row>
    <row r="81" spans="2:17" ht="20.5" thickBot="1" x14ac:dyDescent="0.4">
      <c r="B81" s="481"/>
      <c r="C81" s="481"/>
      <c r="D81" s="481"/>
      <c r="E81" s="481"/>
      <c r="F81" s="481"/>
      <c r="G81" s="481"/>
      <c r="H81" s="481"/>
      <c r="I81" s="481"/>
      <c r="J81" s="481"/>
      <c r="K81" s="481"/>
      <c r="L81" s="481"/>
    </row>
    <row r="82" spans="2:17" ht="43.15" customHeight="1" thickBot="1" x14ac:dyDescent="0.4">
      <c r="B82" s="589"/>
      <c r="C82" s="773" t="s">
        <v>65</v>
      </c>
      <c r="D82" s="774"/>
      <c r="E82" s="775"/>
      <c r="F82" s="773" t="s">
        <v>67</v>
      </c>
      <c r="G82" s="774"/>
      <c r="H82" s="775"/>
      <c r="I82" s="773" t="s">
        <v>68</v>
      </c>
      <c r="J82" s="774"/>
      <c r="K82" s="775"/>
      <c r="L82" s="773" t="s">
        <v>69</v>
      </c>
      <c r="M82" s="774"/>
      <c r="N82" s="775"/>
      <c r="O82" s="773" t="s">
        <v>70</v>
      </c>
      <c r="P82" s="774"/>
      <c r="Q82" s="775"/>
    </row>
    <row r="83" spans="2:17" ht="43.15" customHeight="1" x14ac:dyDescent="0.35">
      <c r="B83" s="590" t="s">
        <v>64</v>
      </c>
      <c r="C83" s="841"/>
      <c r="D83" s="842"/>
      <c r="E83" s="843"/>
      <c r="F83" s="777">
        <v>45316</v>
      </c>
      <c r="G83" s="778"/>
      <c r="H83" s="752"/>
      <c r="I83" s="777"/>
      <c r="J83" s="778"/>
      <c r="K83" s="752"/>
      <c r="L83" s="777"/>
      <c r="M83" s="778"/>
      <c r="N83" s="752"/>
      <c r="O83" s="777"/>
      <c r="P83" s="778"/>
      <c r="Q83" s="752"/>
    </row>
    <row r="84" spans="2:17" x14ac:dyDescent="0.35">
      <c r="B84" s="591" t="s">
        <v>26</v>
      </c>
      <c r="C84" s="776">
        <v>45149</v>
      </c>
      <c r="D84" s="754"/>
      <c r="E84" s="755"/>
      <c r="F84" s="776"/>
      <c r="G84" s="754"/>
      <c r="H84" s="755"/>
      <c r="I84" s="766"/>
      <c r="J84" s="754"/>
      <c r="K84" s="755"/>
      <c r="L84" s="766"/>
      <c r="M84" s="754"/>
      <c r="N84" s="755"/>
      <c r="O84" s="766"/>
      <c r="P84" s="754"/>
      <c r="Q84" s="755"/>
    </row>
    <row r="85" spans="2:17" x14ac:dyDescent="0.35">
      <c r="B85" s="592" t="s">
        <v>27</v>
      </c>
      <c r="C85" s="844"/>
      <c r="D85" s="845"/>
      <c r="E85" s="846"/>
      <c r="F85" s="766"/>
      <c r="G85" s="754"/>
      <c r="H85" s="755"/>
      <c r="I85" s="766"/>
      <c r="J85" s="754"/>
      <c r="K85" s="755"/>
      <c r="L85" s="766"/>
      <c r="M85" s="754"/>
      <c r="N85" s="755"/>
      <c r="O85" s="766"/>
      <c r="P85" s="754"/>
      <c r="Q85" s="755"/>
    </row>
    <row r="86" spans="2:17" ht="78" customHeight="1" x14ac:dyDescent="0.35">
      <c r="B86" s="591" t="s">
        <v>43</v>
      </c>
      <c r="C86" s="766" t="s">
        <v>384</v>
      </c>
      <c r="D86" s="754"/>
      <c r="E86" s="755"/>
      <c r="F86" s="766"/>
      <c r="G86" s="754"/>
      <c r="H86" s="755"/>
      <c r="I86" s="766"/>
      <c r="J86" s="754"/>
      <c r="K86" s="755"/>
      <c r="L86" s="766"/>
      <c r="M86" s="754"/>
      <c r="N86" s="755"/>
      <c r="O86" s="766"/>
      <c r="P86" s="754"/>
      <c r="Q86" s="755"/>
    </row>
    <row r="87" spans="2:17" ht="21" customHeight="1" thickBot="1" x14ac:dyDescent="0.4">
      <c r="B87" s="598" t="s">
        <v>45</v>
      </c>
      <c r="C87" s="847"/>
      <c r="D87" s="848"/>
      <c r="E87" s="849"/>
      <c r="F87" s="767"/>
      <c r="G87" s="757"/>
      <c r="H87" s="758"/>
      <c r="I87" s="767"/>
      <c r="J87" s="757"/>
      <c r="K87" s="758"/>
      <c r="L87" s="767"/>
      <c r="M87" s="757"/>
      <c r="N87" s="758"/>
      <c r="O87" s="767"/>
      <c r="P87" s="757"/>
      <c r="Q87" s="758"/>
    </row>
    <row r="88" spans="2:17" ht="21" customHeight="1" x14ac:dyDescent="0.35">
      <c r="B88" s="593"/>
      <c r="C88" s="481"/>
      <c r="D88" s="481"/>
      <c r="E88" s="481"/>
      <c r="F88" s="481"/>
      <c r="G88" s="481"/>
      <c r="H88" s="481"/>
      <c r="I88" s="481"/>
      <c r="J88" s="481"/>
      <c r="K88" s="481"/>
      <c r="L88" s="481"/>
    </row>
  </sheetData>
  <mergeCells count="62">
    <mergeCell ref="C86:E86"/>
    <mergeCell ref="F86:H86"/>
    <mergeCell ref="I86:K86"/>
    <mergeCell ref="L86:N86"/>
    <mergeCell ref="O86:Q86"/>
    <mergeCell ref="C87:E87"/>
    <mergeCell ref="F87:H87"/>
    <mergeCell ref="I87:K87"/>
    <mergeCell ref="L87:N87"/>
    <mergeCell ref="O87:Q87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C84:E84">
    <cfRule type="cellIs" dxfId="98" priority="2" operator="equal">
      <formula>"veuillez saisir ici une date"</formula>
    </cfRule>
  </conditionalFormatting>
  <conditionalFormatting sqref="C87:Q87">
    <cfRule type="cellIs" dxfId="97" priority="3" operator="equal">
      <formula>"NON"</formula>
    </cfRule>
    <cfRule type="cellIs" dxfId="96" priority="4" operator="equal">
      <formula>"OUI"</formula>
    </cfRule>
  </conditionalFormatting>
  <conditionalFormatting sqref="G6:I6">
    <cfRule type="cellIs" dxfId="95" priority="1" operator="equal">
      <formula>"Veuillez saisir ici une date"</formula>
    </cfRule>
  </conditionalFormatting>
  <conditionalFormatting sqref="I58:I59 I64:I66 I71:I73">
    <cfRule type="cellIs" dxfId="94" priority="5" operator="equal">
      <formula>"veuillez entrer une valeur"</formula>
    </cfRule>
  </conditionalFormatting>
  <dataValidations count="2">
    <dataValidation type="list" allowBlank="1" showInputMessage="1" showErrorMessage="1" sqref="C7:E7" xr:uid="{00000000-0002-0000-0600-000000000000}">
      <formula1>"Fournisseur,Prestataire de Service"</formula1>
    </dataValidation>
    <dataValidation type="list" allowBlank="1" showInputMessage="1" showErrorMessage="1" sqref="F87:Q87" xr:uid="{00000000-0002-0000-0600-000001000000}">
      <formula1>"OUI,NON"</formula1>
    </dataValidation>
  </dataValidations>
  <hyperlinks>
    <hyperlink ref="C15" r:id="rId1" xr:uid="{00000000-0004-0000-0600-000000000000}"/>
  </hyperlinks>
  <pageMargins left="0.7" right="0.7" top="0.75" bottom="0.75" header="0.3" footer="0.3"/>
  <pageSetup paperSize="9" scale="5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2:Q87"/>
  <sheetViews>
    <sheetView topLeftCell="A73" zoomScale="60" zoomScaleNormal="60" zoomScalePageLayoutView="27" workbookViewId="0">
      <selection activeCell="F78" sqref="A1:XFD1048576"/>
    </sheetView>
  </sheetViews>
  <sheetFormatPr baseColWidth="10" defaultColWidth="11.453125" defaultRowHeight="21.5" x14ac:dyDescent="0.35"/>
  <cols>
    <col min="1" max="1" width="6.26953125" style="125" customWidth="1"/>
    <col min="2" max="2" width="25.81640625" style="125" customWidth="1"/>
    <col min="3" max="3" width="17.54296875" style="125" customWidth="1"/>
    <col min="4" max="4" width="20.453125" style="125" customWidth="1"/>
    <col min="5" max="5" width="17.7265625" style="125" customWidth="1"/>
    <col min="6" max="6" width="20.7265625" style="125" customWidth="1"/>
    <col min="7" max="8" width="18" style="125" customWidth="1"/>
    <col min="9" max="9" width="16.81640625" style="125" customWidth="1"/>
    <col min="10" max="10" width="17.453125" style="125" customWidth="1"/>
    <col min="11" max="11" width="17.7265625" style="125" customWidth="1"/>
    <col min="12" max="12" width="17" style="125" customWidth="1"/>
    <col min="13" max="13" width="11.453125" style="125"/>
    <col min="14" max="14" width="13.7265625" style="125" customWidth="1"/>
    <col min="15" max="15" width="15.81640625" style="125" customWidth="1"/>
    <col min="16" max="16" width="14.7265625" style="125" customWidth="1"/>
    <col min="17" max="17" width="16.7265625" style="125" customWidth="1"/>
    <col min="18" max="16384" width="11.453125" style="125"/>
  </cols>
  <sheetData>
    <row r="2" spans="2:10" ht="24" customHeight="1" x14ac:dyDescent="0.35">
      <c r="B2" s="363" t="s">
        <v>37</v>
      </c>
    </row>
    <row r="3" spans="2:10" ht="22" thickBot="1" x14ac:dyDescent="0.4">
      <c r="B3" s="126"/>
    </row>
    <row r="4" spans="2:10" ht="31.9" customHeight="1" thickBot="1" x14ac:dyDescent="0.4">
      <c r="B4" s="364" t="s">
        <v>1</v>
      </c>
      <c r="C4" s="658" t="s">
        <v>362</v>
      </c>
      <c r="D4" s="659"/>
      <c r="E4" s="659"/>
      <c r="F4" s="659"/>
      <c r="G4" s="659"/>
      <c r="H4" s="659"/>
      <c r="I4" s="660"/>
      <c r="J4" s="141"/>
    </row>
    <row r="5" spans="2:10" ht="22" thickBot="1" x14ac:dyDescent="0.4"/>
    <row r="6" spans="2:10" ht="52.15" customHeight="1" thickBot="1" x14ac:dyDescent="0.4">
      <c r="B6" s="364" t="s">
        <v>66</v>
      </c>
      <c r="C6" s="661">
        <v>44061</v>
      </c>
      <c r="D6" s="662"/>
      <c r="E6" s="663"/>
      <c r="F6" s="365" t="s">
        <v>71</v>
      </c>
      <c r="G6" s="661">
        <v>44061</v>
      </c>
      <c r="H6" s="659"/>
      <c r="I6" s="660"/>
    </row>
    <row r="7" spans="2:10" ht="22" thickBot="1" x14ac:dyDescent="0.4"/>
    <row r="8" spans="2:10" ht="28.15" customHeight="1" thickBot="1" x14ac:dyDescent="0.4">
      <c r="B8" s="366" t="s">
        <v>28</v>
      </c>
      <c r="C8" s="367"/>
      <c r="D8" s="368"/>
      <c r="F8" s="366" t="s">
        <v>0</v>
      </c>
      <c r="G8" s="367"/>
      <c r="H8" s="367"/>
      <c r="I8" s="368"/>
      <c r="J8" s="369"/>
    </row>
    <row r="9" spans="2:10" x14ac:dyDescent="0.35">
      <c r="B9" s="664" t="s">
        <v>29</v>
      </c>
      <c r="C9" s="665"/>
      <c r="D9" s="372"/>
      <c r="E9" s="373"/>
      <c r="F9" s="666" t="s">
        <v>363</v>
      </c>
      <c r="G9" s="656"/>
      <c r="H9" s="656"/>
      <c r="I9" s="657"/>
      <c r="J9" s="141"/>
    </row>
    <row r="10" spans="2:10" ht="22" thickBot="1" x14ac:dyDescent="0.4">
      <c r="B10" s="668" t="s">
        <v>30</v>
      </c>
      <c r="C10" s="669"/>
      <c r="D10" s="377" t="s">
        <v>78</v>
      </c>
      <c r="E10" s="373"/>
      <c r="F10" s="667"/>
      <c r="G10" s="649"/>
      <c r="H10" s="649"/>
      <c r="I10" s="650"/>
      <c r="J10" s="141"/>
    </row>
    <row r="11" spans="2:10" ht="22" thickBot="1" x14ac:dyDescent="0.4"/>
    <row r="12" spans="2:10" ht="24.65" customHeight="1" thickBot="1" x14ac:dyDescent="0.4">
      <c r="B12" s="366" t="s">
        <v>44</v>
      </c>
      <c r="C12" s="367"/>
      <c r="D12" s="367"/>
      <c r="E12" s="367"/>
      <c r="F12" s="367"/>
      <c r="G12" s="367"/>
      <c r="H12" s="367"/>
      <c r="I12" s="368"/>
      <c r="J12" s="369"/>
    </row>
    <row r="13" spans="2:10" x14ac:dyDescent="0.35">
      <c r="B13" s="370" t="s">
        <v>31</v>
      </c>
      <c r="C13" s="381"/>
      <c r="D13" s="371" t="s">
        <v>369</v>
      </c>
      <c r="E13" s="651" t="s">
        <v>370</v>
      </c>
      <c r="F13" s="652"/>
      <c r="G13" s="371" t="s">
        <v>33</v>
      </c>
      <c r="H13" s="651"/>
      <c r="I13" s="635"/>
      <c r="J13" s="141"/>
    </row>
    <row r="14" spans="2:10" x14ac:dyDescent="0.35">
      <c r="B14" s="382" t="s">
        <v>34</v>
      </c>
      <c r="C14" s="653" t="s">
        <v>364</v>
      </c>
      <c r="D14" s="615"/>
      <c r="E14" s="615"/>
      <c r="F14" s="615"/>
      <c r="G14" s="615"/>
      <c r="H14" s="615"/>
      <c r="I14" s="616"/>
      <c r="J14" s="141"/>
    </row>
    <row r="15" spans="2:10" ht="22" thickBot="1" x14ac:dyDescent="0.4">
      <c r="B15" s="376" t="s">
        <v>35</v>
      </c>
      <c r="C15" s="654"/>
      <c r="D15" s="642"/>
      <c r="E15" s="642"/>
      <c r="F15" s="642"/>
      <c r="G15" s="642"/>
      <c r="H15" s="642"/>
      <c r="I15" s="643"/>
      <c r="J15" s="141"/>
    </row>
    <row r="16" spans="2:10" ht="22" thickBot="1" x14ac:dyDescent="0.4">
      <c r="B16" s="126"/>
    </row>
    <row r="17" spans="2:12" ht="24" customHeight="1" thickBot="1" x14ac:dyDescent="0.4">
      <c r="B17" s="383" t="s">
        <v>89</v>
      </c>
      <c r="C17" s="384"/>
      <c r="D17" s="384"/>
      <c r="E17" s="152"/>
      <c r="F17" s="366" t="s">
        <v>36</v>
      </c>
      <c r="G17" s="367"/>
      <c r="H17" s="367"/>
      <c r="I17" s="368"/>
      <c r="J17" s="369"/>
    </row>
    <row r="18" spans="2:12" x14ac:dyDescent="0.35">
      <c r="B18" s="385" t="s">
        <v>38</v>
      </c>
      <c r="C18" s="655" t="s">
        <v>365</v>
      </c>
      <c r="D18" s="656"/>
      <c r="E18" s="657"/>
      <c r="F18" s="386" t="s">
        <v>38</v>
      </c>
      <c r="G18" s="655"/>
      <c r="H18" s="656"/>
      <c r="I18" s="657"/>
    </row>
    <row r="19" spans="2:12" x14ac:dyDescent="0.35">
      <c r="B19" s="387" t="s">
        <v>41</v>
      </c>
      <c r="C19" s="644" t="s">
        <v>367</v>
      </c>
      <c r="D19" s="645"/>
      <c r="E19" s="646"/>
      <c r="F19" s="386" t="s">
        <v>41</v>
      </c>
      <c r="G19" s="644"/>
      <c r="H19" s="645"/>
      <c r="I19" s="646"/>
    </row>
    <row r="20" spans="2:12" x14ac:dyDescent="0.35">
      <c r="B20" s="387" t="s">
        <v>39</v>
      </c>
      <c r="C20" s="647" t="s">
        <v>366</v>
      </c>
      <c r="D20" s="850"/>
      <c r="E20" s="851"/>
      <c r="F20" s="386" t="s">
        <v>39</v>
      </c>
      <c r="G20" s="644"/>
      <c r="H20" s="645"/>
      <c r="I20" s="646"/>
    </row>
    <row r="21" spans="2:12" ht="22" thickBot="1" x14ac:dyDescent="0.4">
      <c r="B21" s="390" t="s">
        <v>40</v>
      </c>
      <c r="C21" s="648" t="s">
        <v>368</v>
      </c>
      <c r="D21" s="852"/>
      <c r="E21" s="853"/>
      <c r="F21" s="391" t="s">
        <v>40</v>
      </c>
      <c r="G21" s="648"/>
      <c r="H21" s="649"/>
      <c r="I21" s="650"/>
    </row>
    <row r="22" spans="2:12" x14ac:dyDescent="0.35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2:12" x14ac:dyDescent="0.35">
      <c r="B23" s="363" t="s">
        <v>62</v>
      </c>
      <c r="C23" s="141"/>
      <c r="D23" s="141"/>
      <c r="E23" s="141"/>
      <c r="F23" s="141"/>
      <c r="G23" s="141"/>
      <c r="I23" s="141"/>
      <c r="J23" s="141"/>
      <c r="K23" s="141"/>
      <c r="L23" s="141"/>
    </row>
    <row r="24" spans="2:12" ht="22" thickBot="1" x14ac:dyDescent="0.4"/>
    <row r="25" spans="2:12" x14ac:dyDescent="0.35">
      <c r="B25" s="392" t="s">
        <v>48</v>
      </c>
      <c r="C25" s="393"/>
      <c r="D25" s="394"/>
      <c r="E25" s="395" t="s">
        <v>47</v>
      </c>
      <c r="F25" s="393"/>
      <c r="G25" s="394"/>
    </row>
    <row r="26" spans="2:12" x14ac:dyDescent="0.35">
      <c r="B26" s="614"/>
      <c r="C26" s="615"/>
      <c r="D26" s="616"/>
      <c r="E26" s="614"/>
      <c r="F26" s="615"/>
      <c r="G26" s="616"/>
    </row>
    <row r="27" spans="2:12" x14ac:dyDescent="0.35">
      <c r="B27" s="614"/>
      <c r="C27" s="615"/>
      <c r="D27" s="616"/>
      <c r="E27" s="614"/>
      <c r="F27" s="615"/>
      <c r="G27" s="616"/>
      <c r="I27" s="396"/>
    </row>
    <row r="28" spans="2:12" x14ac:dyDescent="0.35">
      <c r="B28" s="614"/>
      <c r="C28" s="615"/>
      <c r="D28" s="616"/>
      <c r="E28" s="614"/>
      <c r="F28" s="615"/>
      <c r="G28" s="616"/>
    </row>
    <row r="29" spans="2:12" x14ac:dyDescent="0.35">
      <c r="B29" s="614"/>
      <c r="C29" s="615"/>
      <c r="D29" s="616"/>
      <c r="E29" s="614"/>
      <c r="F29" s="615"/>
      <c r="G29" s="616"/>
    </row>
    <row r="30" spans="2:12" x14ac:dyDescent="0.35">
      <c r="B30" s="614"/>
      <c r="C30" s="615"/>
      <c r="D30" s="616"/>
      <c r="E30" s="614"/>
      <c r="F30" s="615"/>
      <c r="G30" s="616"/>
    </row>
    <row r="31" spans="2:12" ht="22" thickBot="1" x14ac:dyDescent="0.4">
      <c r="B31" s="641"/>
      <c r="C31" s="642"/>
      <c r="D31" s="643"/>
      <c r="E31" s="641"/>
      <c r="F31" s="642"/>
      <c r="G31" s="643"/>
    </row>
    <row r="32" spans="2:12" ht="22" thickBot="1" x14ac:dyDescent="0.4"/>
    <row r="33" spans="2:12" ht="22" thickBot="1" x14ac:dyDescent="0.4">
      <c r="B33" s="366" t="s">
        <v>49</v>
      </c>
      <c r="C33" s="397"/>
      <c r="D33" s="397"/>
      <c r="E33" s="397"/>
      <c r="F33" s="397"/>
      <c r="G33" s="398"/>
    </row>
    <row r="34" spans="2:12" x14ac:dyDescent="0.35">
      <c r="B34" s="399"/>
      <c r="C34" s="374"/>
      <c r="D34" s="374"/>
      <c r="E34" s="374"/>
      <c r="F34" s="374"/>
      <c r="G34" s="375"/>
    </row>
    <row r="35" spans="2:12" x14ac:dyDescent="0.35">
      <c r="B35" s="400"/>
      <c r="C35" s="388"/>
      <c r="D35" s="388"/>
      <c r="E35" s="388"/>
      <c r="F35" s="388"/>
      <c r="G35" s="389"/>
    </row>
    <row r="36" spans="2:12" x14ac:dyDescent="0.35">
      <c r="B36" s="400"/>
      <c r="C36" s="388"/>
      <c r="D36" s="388"/>
      <c r="E36" s="388"/>
      <c r="F36" s="388"/>
      <c r="G36" s="389"/>
    </row>
    <row r="37" spans="2:12" x14ac:dyDescent="0.35">
      <c r="B37" s="400"/>
      <c r="C37" s="388"/>
      <c r="D37" s="388"/>
      <c r="E37" s="388"/>
      <c r="F37" s="388"/>
      <c r="G37" s="389"/>
    </row>
    <row r="38" spans="2:12" ht="22" thickBot="1" x14ac:dyDescent="0.4">
      <c r="B38" s="378"/>
      <c r="C38" s="379"/>
      <c r="D38" s="379"/>
      <c r="E38" s="379"/>
      <c r="F38" s="379"/>
      <c r="G38" s="380"/>
    </row>
    <row r="40" spans="2:12" ht="21" customHeight="1" x14ac:dyDescent="0.35">
      <c r="B40" s="363" t="s">
        <v>61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2:12" ht="21" customHeight="1" x14ac:dyDescent="0.35">
      <c r="B41" s="401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x14ac:dyDescent="0.35">
      <c r="B42" s="401" t="s">
        <v>57</v>
      </c>
      <c r="C42" s="141"/>
      <c r="D42" s="141"/>
      <c r="E42" s="141"/>
      <c r="F42" s="141"/>
      <c r="G42" s="141"/>
      <c r="H42" s="141"/>
      <c r="I42" s="141"/>
      <c r="J42" s="141"/>
      <c r="K42" s="141"/>
      <c r="L42" s="141"/>
    </row>
    <row r="43" spans="2:12" ht="22" thickBot="1" x14ac:dyDescent="0.4">
      <c r="C43" s="141"/>
      <c r="D43" s="141"/>
      <c r="E43" s="141"/>
      <c r="F43" s="141"/>
      <c r="G43" s="141"/>
      <c r="H43" s="141"/>
      <c r="I43" s="141"/>
      <c r="J43" s="141"/>
      <c r="K43" s="141"/>
      <c r="L43" s="141"/>
    </row>
    <row r="44" spans="2:12" ht="22" thickBot="1" x14ac:dyDescent="0.4">
      <c r="B44" s="636" t="s">
        <v>58</v>
      </c>
      <c r="C44" s="637"/>
      <c r="D44" s="637"/>
      <c r="E44" s="637"/>
      <c r="F44" s="637"/>
      <c r="G44" s="637"/>
      <c r="H44" s="637"/>
      <c r="I44" s="638"/>
      <c r="J44" s="141"/>
      <c r="K44" s="141"/>
      <c r="L44" s="141"/>
    </row>
    <row r="45" spans="2:12" ht="14.5" customHeight="1" x14ac:dyDescent="0.35">
      <c r="B45" s="402"/>
      <c r="C45" s="403"/>
      <c r="D45" s="403"/>
      <c r="E45" s="403"/>
      <c r="F45" s="403"/>
      <c r="G45" s="403"/>
      <c r="H45" s="403"/>
      <c r="I45" s="404"/>
      <c r="J45" s="141"/>
      <c r="K45" s="141"/>
      <c r="L45" s="141"/>
    </row>
    <row r="46" spans="2:12" ht="14.5" customHeight="1" x14ac:dyDescent="0.35">
      <c r="B46" s="405"/>
      <c r="C46" s="141"/>
      <c r="D46" s="141"/>
      <c r="E46" s="141"/>
      <c r="F46" s="141"/>
      <c r="G46" s="141"/>
      <c r="H46" s="141"/>
      <c r="I46" s="406"/>
      <c r="J46" s="141"/>
      <c r="K46" s="141"/>
      <c r="L46" s="141"/>
    </row>
    <row r="47" spans="2:12" ht="14.5" customHeight="1" x14ac:dyDescent="0.35">
      <c r="B47" s="405"/>
      <c r="C47" s="141"/>
      <c r="D47" s="141"/>
      <c r="E47" s="141"/>
      <c r="F47" s="141"/>
      <c r="G47" s="141"/>
      <c r="H47" s="141"/>
      <c r="I47" s="406"/>
      <c r="J47" s="141"/>
      <c r="K47" s="141"/>
      <c r="L47" s="141"/>
    </row>
    <row r="48" spans="2:12" ht="14.5" customHeight="1" x14ac:dyDescent="0.35">
      <c r="B48" s="405"/>
      <c r="C48" s="141"/>
      <c r="D48" s="141"/>
      <c r="E48" s="141"/>
      <c r="F48" s="141"/>
      <c r="G48" s="141"/>
      <c r="H48" s="141"/>
      <c r="I48" s="406"/>
      <c r="J48" s="141"/>
      <c r="K48" s="141"/>
      <c r="L48" s="141"/>
    </row>
    <row r="49" spans="2:12" ht="21" customHeight="1" thickBot="1" x14ac:dyDescent="0.4">
      <c r="B49" s="407"/>
      <c r="C49" s="408"/>
      <c r="D49" s="408"/>
      <c r="E49" s="408"/>
      <c r="F49" s="408"/>
      <c r="G49" s="408"/>
      <c r="H49" s="408"/>
      <c r="I49" s="409"/>
      <c r="J49" s="141"/>
      <c r="K49" s="141"/>
      <c r="L49" s="141"/>
    </row>
    <row r="50" spans="2:12" x14ac:dyDescent="0.35">
      <c r="B50" s="401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2" ht="39.65" customHeight="1" x14ac:dyDescent="0.35">
      <c r="B51" s="401" t="s">
        <v>46</v>
      </c>
      <c r="C51" s="141"/>
      <c r="F51" s="141"/>
      <c r="G51" s="141"/>
      <c r="H51" s="141"/>
      <c r="I51" s="141"/>
      <c r="J51" s="141"/>
      <c r="K51" s="141"/>
      <c r="L51" s="141"/>
    </row>
    <row r="52" spans="2:12" ht="22" thickBot="1" x14ac:dyDescent="0.4">
      <c r="B52" s="401"/>
      <c r="C52" s="141"/>
      <c r="D52" s="141"/>
      <c r="E52" s="141"/>
      <c r="F52" s="141"/>
      <c r="G52" s="141"/>
      <c r="H52" s="141"/>
      <c r="I52" s="141"/>
      <c r="J52" s="141"/>
      <c r="K52" s="141"/>
      <c r="L52" s="141"/>
    </row>
    <row r="53" spans="2:12" x14ac:dyDescent="0.35">
      <c r="B53" s="141"/>
      <c r="C53" s="141"/>
      <c r="D53" s="410" t="s">
        <v>21</v>
      </c>
      <c r="E53" s="411" t="s">
        <v>22</v>
      </c>
      <c r="F53" s="412" t="s">
        <v>23</v>
      </c>
      <c r="G53" s="413" t="s">
        <v>24</v>
      </c>
      <c r="H53" s="414"/>
      <c r="I53" s="141"/>
      <c r="J53" s="141"/>
      <c r="K53" s="141"/>
      <c r="L53" s="141"/>
    </row>
    <row r="54" spans="2:12" ht="43.5" thickBot="1" x14ac:dyDescent="0.4">
      <c r="B54" s="141"/>
      <c r="C54" s="141"/>
      <c r="D54" s="415" t="s">
        <v>4</v>
      </c>
      <c r="E54" s="416" t="s">
        <v>3</v>
      </c>
      <c r="F54" s="417" t="s">
        <v>5</v>
      </c>
      <c r="G54" s="418" t="s">
        <v>6</v>
      </c>
      <c r="H54" s="414"/>
      <c r="I54" s="141"/>
      <c r="J54" s="141"/>
      <c r="K54" s="141"/>
      <c r="L54" s="141"/>
    </row>
    <row r="55" spans="2:12" ht="22" thickBot="1" x14ac:dyDescent="0.4"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</row>
    <row r="56" spans="2:12" ht="34.9" customHeight="1" x14ac:dyDescent="0.35">
      <c r="B56" s="419" t="s">
        <v>7</v>
      </c>
      <c r="C56" s="420" t="s">
        <v>56</v>
      </c>
      <c r="D56" s="421" t="s">
        <v>8</v>
      </c>
      <c r="E56" s="422" t="s">
        <v>2</v>
      </c>
      <c r="F56" s="423" t="s">
        <v>9</v>
      </c>
      <c r="G56" s="424" t="s">
        <v>10</v>
      </c>
      <c r="H56" s="424" t="s">
        <v>51</v>
      </c>
      <c r="I56" s="425" t="s">
        <v>11</v>
      </c>
      <c r="J56" s="141"/>
      <c r="K56" s="141"/>
      <c r="L56" s="141"/>
    </row>
    <row r="57" spans="2:12" ht="40.9" customHeight="1" x14ac:dyDescent="0.35">
      <c r="B57" s="426"/>
      <c r="C57" s="427">
        <f>SUM(C58:C59)</f>
        <v>7</v>
      </c>
      <c r="D57" s="428" t="s">
        <v>12</v>
      </c>
      <c r="E57" s="429" t="s">
        <v>13</v>
      </c>
      <c r="F57" s="430" t="s">
        <v>14</v>
      </c>
      <c r="G57" s="431" t="s">
        <v>15</v>
      </c>
      <c r="H57" s="431" t="s">
        <v>53</v>
      </c>
      <c r="I57" s="432"/>
      <c r="J57" s="141"/>
      <c r="K57" s="141"/>
      <c r="L57" s="141"/>
    </row>
    <row r="58" spans="2:12" ht="43" x14ac:dyDescent="0.35">
      <c r="B58" s="433" t="s">
        <v>142</v>
      </c>
      <c r="C58" s="434">
        <v>4</v>
      </c>
      <c r="D58" s="435"/>
      <c r="E58" s="435">
        <v>2</v>
      </c>
      <c r="F58" s="435"/>
      <c r="G58" s="435"/>
      <c r="H58" s="435"/>
      <c r="I58" s="436">
        <f>IF(COUNTBLANK(D58:H58)=4,SUM(D58:G58)*C58,"veuillez entrer une valeur")</f>
        <v>8</v>
      </c>
      <c r="J58" s="141"/>
      <c r="L58" s="141"/>
    </row>
    <row r="59" spans="2:12" ht="39" customHeight="1" thickBot="1" x14ac:dyDescent="0.4">
      <c r="B59" s="437" t="s">
        <v>16</v>
      </c>
      <c r="C59" s="438">
        <v>3</v>
      </c>
      <c r="D59" s="439"/>
      <c r="E59" s="439">
        <v>2</v>
      </c>
      <c r="F59" s="439"/>
      <c r="G59" s="439"/>
      <c r="H59" s="439"/>
      <c r="I59" s="440">
        <f>IF(COUNTBLANK(D59:H59)=4,SUM(D59:G59)*C59,"veuillez entrer une valeur")</f>
        <v>6</v>
      </c>
      <c r="J59" s="141"/>
      <c r="K59" s="141"/>
      <c r="L59" s="141"/>
    </row>
    <row r="60" spans="2:12" ht="22" thickBot="1" x14ac:dyDescent="0.4">
      <c r="B60" s="441" t="s">
        <v>50</v>
      </c>
      <c r="C60" s="442">
        <f>3*C57-IF(H58="x",3*C58,0)-IF(H59="x",3*C59,0)</f>
        <v>21</v>
      </c>
      <c r="D60" s="443"/>
      <c r="E60" s="443"/>
      <c r="F60" s="444"/>
      <c r="G60" s="445" t="s">
        <v>25</v>
      </c>
      <c r="H60" s="445"/>
      <c r="I60" s="446">
        <f>SUM(I58:I59)</f>
        <v>14</v>
      </c>
      <c r="J60" s="141"/>
      <c r="K60" s="141"/>
      <c r="L60" s="141"/>
    </row>
    <row r="61" spans="2:12" ht="22" thickBot="1" x14ac:dyDescent="0.4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43" x14ac:dyDescent="0.35">
      <c r="B62" s="419" t="s">
        <v>17</v>
      </c>
      <c r="C62" s="447" t="s">
        <v>56</v>
      </c>
      <c r="D62" s="448" t="s">
        <v>8</v>
      </c>
      <c r="E62" s="449" t="s">
        <v>2</v>
      </c>
      <c r="F62" s="450" t="s">
        <v>9</v>
      </c>
      <c r="G62" s="451" t="s">
        <v>10</v>
      </c>
      <c r="H62" s="424" t="s">
        <v>51</v>
      </c>
      <c r="I62" s="425" t="s">
        <v>11</v>
      </c>
      <c r="J62" s="141"/>
      <c r="K62" s="141"/>
      <c r="L62" s="141"/>
    </row>
    <row r="63" spans="2:12" ht="43" x14ac:dyDescent="0.35">
      <c r="B63" s="426"/>
      <c r="C63" s="452">
        <f>SUM(C64:C66)</f>
        <v>6</v>
      </c>
      <c r="D63" s="453" t="s">
        <v>12</v>
      </c>
      <c r="E63" s="454" t="s">
        <v>13</v>
      </c>
      <c r="F63" s="455" t="s">
        <v>14</v>
      </c>
      <c r="G63" s="456" t="s">
        <v>15</v>
      </c>
      <c r="H63" s="457" t="s">
        <v>54</v>
      </c>
      <c r="I63" s="458"/>
      <c r="J63" s="141"/>
      <c r="K63" s="141"/>
      <c r="L63" s="141"/>
    </row>
    <row r="64" spans="2:12" x14ac:dyDescent="0.35">
      <c r="B64" s="433" t="s">
        <v>18</v>
      </c>
      <c r="C64" s="434">
        <v>3</v>
      </c>
      <c r="D64" s="459"/>
      <c r="E64" s="459">
        <v>2</v>
      </c>
      <c r="F64" s="459"/>
      <c r="G64" s="459"/>
      <c r="H64" s="460"/>
      <c r="I64" s="436">
        <f>IF(COUNTBLANK(D64:H64)=4,SUM(D64:G64)*C64,"veuillez entrer une valeur")</f>
        <v>6</v>
      </c>
      <c r="J64" s="141"/>
      <c r="K64" s="141"/>
      <c r="L64" s="141"/>
    </row>
    <row r="65" spans="2:12" x14ac:dyDescent="0.35">
      <c r="B65" s="433" t="s">
        <v>42</v>
      </c>
      <c r="C65" s="434">
        <v>2</v>
      </c>
      <c r="D65" s="459"/>
      <c r="E65" s="459">
        <v>2</v>
      </c>
      <c r="F65" s="459"/>
      <c r="G65" s="459"/>
      <c r="H65" s="435"/>
      <c r="I65" s="436">
        <f>IF(COUNTBLANK(D65:H65)=4,SUM(D65:G65)*C65,"veuillez entrer une valeur")</f>
        <v>4</v>
      </c>
      <c r="J65" s="141"/>
      <c r="K65" s="141"/>
      <c r="L65" s="141"/>
    </row>
    <row r="66" spans="2:12" ht="22" thickBot="1" x14ac:dyDescent="0.4">
      <c r="B66" s="433" t="s">
        <v>19</v>
      </c>
      <c r="C66" s="434">
        <v>1</v>
      </c>
      <c r="D66" s="461"/>
      <c r="E66" s="461">
        <v>2</v>
      </c>
      <c r="F66" s="461"/>
      <c r="G66" s="461"/>
      <c r="H66" s="462"/>
      <c r="I66" s="440">
        <f>IF(COUNTBLANK(D66:H66)=4,SUM(D66:G66)*C66,"veuillez entrer une valeur")</f>
        <v>2</v>
      </c>
      <c r="J66" s="141"/>
      <c r="K66" s="141"/>
      <c r="L66" s="141"/>
    </row>
    <row r="67" spans="2:12" ht="22" thickBot="1" x14ac:dyDescent="0.4">
      <c r="B67" s="441" t="s">
        <v>50</v>
      </c>
      <c r="C67" s="442">
        <f>3*C63-IF(H64="x",3*C64,0)-IF(H65="x",3*C65,0)-IF(H66="x",3*C66,0)</f>
        <v>18</v>
      </c>
      <c r="D67" s="443"/>
      <c r="E67" s="443"/>
      <c r="F67" s="463"/>
      <c r="G67" s="464" t="s">
        <v>25</v>
      </c>
      <c r="H67" s="445"/>
      <c r="I67" s="446">
        <f>SUM(I64:I66)</f>
        <v>12</v>
      </c>
      <c r="J67" s="141"/>
      <c r="K67" s="141"/>
      <c r="L67" s="141"/>
    </row>
    <row r="68" spans="2:12" ht="18.649999999999999" customHeight="1" thickBot="1" x14ac:dyDescent="0.4"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</row>
    <row r="69" spans="2:12" ht="29.5" customHeight="1" x14ac:dyDescent="0.35">
      <c r="B69" s="419" t="s">
        <v>20</v>
      </c>
      <c r="C69" s="447" t="s">
        <v>56</v>
      </c>
      <c r="D69" s="448" t="s">
        <v>8</v>
      </c>
      <c r="E69" s="449" t="s">
        <v>2</v>
      </c>
      <c r="F69" s="450" t="s">
        <v>9</v>
      </c>
      <c r="G69" s="465" t="s">
        <v>10</v>
      </c>
      <c r="H69" s="424" t="s">
        <v>51</v>
      </c>
      <c r="I69" s="425" t="s">
        <v>11</v>
      </c>
      <c r="J69" s="141"/>
      <c r="K69" s="141"/>
      <c r="L69" s="141"/>
    </row>
    <row r="70" spans="2:12" ht="43" x14ac:dyDescent="0.35">
      <c r="B70" s="426"/>
      <c r="C70" s="452">
        <f>SUM(C71:C73)</f>
        <v>4</v>
      </c>
      <c r="D70" s="453" t="s">
        <v>12</v>
      </c>
      <c r="E70" s="454" t="s">
        <v>13</v>
      </c>
      <c r="F70" s="455" t="s">
        <v>14</v>
      </c>
      <c r="G70" s="466" t="s">
        <v>15</v>
      </c>
      <c r="H70" s="457" t="s">
        <v>55</v>
      </c>
      <c r="I70" s="458"/>
      <c r="J70" s="141"/>
      <c r="K70" s="141"/>
      <c r="L70" s="141"/>
    </row>
    <row r="71" spans="2:12" ht="64.5" x14ac:dyDescent="0.35">
      <c r="B71" s="433" t="s">
        <v>143</v>
      </c>
      <c r="C71" s="434">
        <v>2</v>
      </c>
      <c r="D71" s="459">
        <v>3</v>
      </c>
      <c r="E71" s="459"/>
      <c r="F71" s="459"/>
      <c r="G71" s="459"/>
      <c r="H71" s="460"/>
      <c r="I71" s="436">
        <f>IF(COUNTBLANK(D71:H71)=4,SUM(D71:G71)*C71,"veuillez entrer une valeur")</f>
        <v>6</v>
      </c>
      <c r="J71" s="141"/>
      <c r="K71" s="141"/>
      <c r="L71" s="141"/>
    </row>
    <row r="72" spans="2:12" ht="86" x14ac:dyDescent="0.35">
      <c r="B72" s="433" t="s">
        <v>144</v>
      </c>
      <c r="C72" s="434">
        <v>1</v>
      </c>
      <c r="D72" s="459">
        <v>3</v>
      </c>
      <c r="E72" s="459"/>
      <c r="F72" s="459"/>
      <c r="G72" s="459"/>
      <c r="H72" s="435"/>
      <c r="I72" s="436">
        <f>IF(COUNTBLANK(D72:H72)=4,SUM(D72:G72)*C72,"veuillez entrer une valeur")</f>
        <v>3</v>
      </c>
      <c r="J72" s="141"/>
      <c r="K72" s="141"/>
      <c r="L72" s="141"/>
    </row>
    <row r="73" spans="2:12" ht="108" thickBot="1" x14ac:dyDescent="0.4">
      <c r="B73" s="433" t="s">
        <v>145</v>
      </c>
      <c r="C73" s="434">
        <v>1</v>
      </c>
      <c r="D73" s="461">
        <v>3</v>
      </c>
      <c r="E73" s="461"/>
      <c r="F73" s="461"/>
      <c r="G73" s="461"/>
      <c r="H73" s="462"/>
      <c r="I73" s="440">
        <f>IF(COUNTBLANK(D73:H73)=4,SUM(D73:G73)*C73,"veuillez entrer une valeur")</f>
        <v>3</v>
      </c>
      <c r="J73" s="141"/>
      <c r="K73" s="141"/>
      <c r="L73" s="141"/>
    </row>
    <row r="74" spans="2:12" ht="22" thickBot="1" x14ac:dyDescent="0.4">
      <c r="B74" s="441" t="s">
        <v>50</v>
      </c>
      <c r="C74" s="442">
        <f>3*C70-IF(H71="x",3*C71,0)-IF(H72="x",3*C72,0)-IF(H73="x",3*C73,0)</f>
        <v>12</v>
      </c>
      <c r="D74" s="443"/>
      <c r="E74" s="443"/>
      <c r="F74" s="463"/>
      <c r="G74" s="464" t="s">
        <v>25</v>
      </c>
      <c r="H74" s="445"/>
      <c r="I74" s="446">
        <f>SUM(I71:I73)</f>
        <v>12</v>
      </c>
      <c r="J74" s="141"/>
      <c r="K74" s="141"/>
      <c r="L74" s="141"/>
    </row>
    <row r="75" spans="2:12" ht="22" thickBot="1" x14ac:dyDescent="0.4"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</row>
    <row r="76" spans="2:12" ht="39" customHeight="1" x14ac:dyDescent="0.35">
      <c r="B76" s="467" t="s">
        <v>52</v>
      </c>
      <c r="C76" s="468">
        <f>SUM(C60+C67+C74)</f>
        <v>51</v>
      </c>
      <c r="D76" s="469">
        <f>SUM(I74+I67+I60)</f>
        <v>38</v>
      </c>
      <c r="E76" s="141"/>
      <c r="F76" s="141"/>
      <c r="G76" s="141"/>
      <c r="H76" s="141"/>
      <c r="I76" s="141"/>
      <c r="J76" s="141"/>
      <c r="K76" s="141"/>
      <c r="L76" s="141"/>
    </row>
    <row r="77" spans="2:12" ht="22" thickBot="1" x14ac:dyDescent="0.4">
      <c r="B77" s="639" t="s">
        <v>60</v>
      </c>
      <c r="C77" s="640"/>
      <c r="D77" s="600">
        <f>(D76/C76)*20</f>
        <v>14.901960784313726</v>
      </c>
      <c r="E77" s="141"/>
      <c r="F77" s="141"/>
      <c r="G77" s="141"/>
      <c r="H77" s="141"/>
      <c r="I77" s="141"/>
      <c r="J77" s="141"/>
      <c r="K77" s="141"/>
      <c r="L77" s="141"/>
    </row>
    <row r="78" spans="2:12" x14ac:dyDescent="0.35">
      <c r="C78" s="414"/>
      <c r="D78" s="141"/>
      <c r="E78" s="141"/>
      <c r="F78" s="141"/>
      <c r="G78" s="141"/>
      <c r="H78" s="141"/>
      <c r="I78" s="141"/>
      <c r="J78" s="141"/>
      <c r="K78" s="141"/>
      <c r="L78" s="141"/>
    </row>
    <row r="80" spans="2:12" x14ac:dyDescent="0.35">
      <c r="B80" s="363" t="s">
        <v>63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2:17" ht="22" thickBot="1" x14ac:dyDescent="0.4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</row>
    <row r="82" spans="2:17" ht="43.15" customHeight="1" thickBot="1" x14ac:dyDescent="0.4">
      <c r="B82" s="471"/>
      <c r="C82" s="627" t="s">
        <v>65</v>
      </c>
      <c r="D82" s="628"/>
      <c r="E82" s="629"/>
      <c r="F82" s="627" t="s">
        <v>67</v>
      </c>
      <c r="G82" s="628"/>
      <c r="H82" s="629"/>
      <c r="I82" s="627" t="s">
        <v>68</v>
      </c>
      <c r="J82" s="628"/>
      <c r="K82" s="629"/>
      <c r="L82" s="627" t="s">
        <v>69</v>
      </c>
      <c r="M82" s="628"/>
      <c r="N82" s="629"/>
      <c r="O82" s="627" t="s">
        <v>70</v>
      </c>
      <c r="P82" s="628"/>
      <c r="Q82" s="629"/>
    </row>
    <row r="83" spans="2:17" ht="43.15" customHeight="1" x14ac:dyDescent="0.35">
      <c r="B83" s="472" t="s">
        <v>64</v>
      </c>
      <c r="C83" s="617">
        <v>44061</v>
      </c>
      <c r="D83" s="615"/>
      <c r="E83" s="616"/>
      <c r="F83" s="633">
        <f>DATE(YEAR(C84)+1,MONTH(C84),DAY(C84))</f>
        <v>44426</v>
      </c>
      <c r="G83" s="634"/>
      <c r="H83" s="635"/>
      <c r="I83" s="633">
        <f>DATE(YEAR(C84)+2,MONTH(C84),DAY(C84))</f>
        <v>44791</v>
      </c>
      <c r="J83" s="634"/>
      <c r="K83" s="635"/>
      <c r="L83" s="633">
        <f>DATE(YEAR(C84)+3,MONTH(C84),DAY(C84))</f>
        <v>45156</v>
      </c>
      <c r="M83" s="634"/>
      <c r="N83" s="635"/>
      <c r="O83" s="633">
        <f>DATE(YEAR(C84)+4,MONTH(C84),DAY(C84))</f>
        <v>45522</v>
      </c>
      <c r="P83" s="634"/>
      <c r="Q83" s="635"/>
    </row>
    <row r="84" spans="2:17" x14ac:dyDescent="0.35">
      <c r="B84" s="473" t="s">
        <v>26</v>
      </c>
      <c r="C84" s="617">
        <v>44061</v>
      </c>
      <c r="D84" s="615"/>
      <c r="E84" s="616"/>
      <c r="F84" s="617">
        <v>44407</v>
      </c>
      <c r="G84" s="615"/>
      <c r="H84" s="616"/>
      <c r="I84" s="617">
        <v>44767</v>
      </c>
      <c r="J84" s="615"/>
      <c r="K84" s="616"/>
      <c r="L84" s="617">
        <v>45149</v>
      </c>
      <c r="M84" s="615"/>
      <c r="N84" s="616"/>
      <c r="O84" s="614"/>
      <c r="P84" s="615"/>
      <c r="Q84" s="616"/>
    </row>
    <row r="85" spans="2:17" x14ac:dyDescent="0.35">
      <c r="B85" s="474" t="s">
        <v>27</v>
      </c>
      <c r="C85" s="621">
        <v>12.5</v>
      </c>
      <c r="D85" s="622"/>
      <c r="E85" s="623"/>
      <c r="F85" s="614">
        <v>12.94</v>
      </c>
      <c r="G85" s="615"/>
      <c r="H85" s="616"/>
      <c r="I85" s="624">
        <v>16.079999999999998</v>
      </c>
      <c r="J85" s="625"/>
      <c r="K85" s="626"/>
      <c r="L85" s="854">
        <f>D77</f>
        <v>14.901960784313726</v>
      </c>
      <c r="M85" s="615"/>
      <c r="N85" s="616"/>
      <c r="O85" s="614"/>
      <c r="P85" s="615"/>
      <c r="Q85" s="616"/>
    </row>
    <row r="86" spans="2:17" ht="78" customHeight="1" x14ac:dyDescent="0.35">
      <c r="B86" s="473" t="s">
        <v>43</v>
      </c>
      <c r="C86" s="614"/>
      <c r="D86" s="615"/>
      <c r="E86" s="616"/>
      <c r="F86" s="614"/>
      <c r="G86" s="615"/>
      <c r="H86" s="616"/>
      <c r="I86" s="614"/>
      <c r="J86" s="615"/>
      <c r="K86" s="616"/>
      <c r="L86" s="614"/>
      <c r="M86" s="615"/>
      <c r="N86" s="616"/>
      <c r="O86" s="614"/>
      <c r="P86" s="615"/>
      <c r="Q86" s="616"/>
    </row>
    <row r="87" spans="2:17" ht="21" customHeight="1" x14ac:dyDescent="0.35">
      <c r="B87" s="475"/>
      <c r="C87" s="141"/>
      <c r="D87" s="141"/>
      <c r="E87" s="141"/>
      <c r="F87" s="141"/>
      <c r="G87" s="141"/>
      <c r="H87" s="141"/>
      <c r="I87" s="141"/>
      <c r="J87" s="141"/>
      <c r="K87" s="141"/>
      <c r="L87" s="141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C83:E84">
    <cfRule type="cellIs" dxfId="93" priority="2" operator="equal">
      <formula>"veuillez saisir ici une date"</formula>
    </cfRule>
  </conditionalFormatting>
  <conditionalFormatting sqref="G6:I6">
    <cfRule type="cellIs" dxfId="92" priority="5" operator="equal">
      <formula>"Veuillez saisir ici une date"</formula>
    </cfRule>
  </conditionalFormatting>
  <conditionalFormatting sqref="I58:I59 I64:I66 I71:I73">
    <cfRule type="cellIs" dxfId="91" priority="6" operator="equal">
      <formula>"veuillez entrer une valeur"</formula>
    </cfRule>
  </conditionalFormatting>
  <conditionalFormatting sqref="I84:K84">
    <cfRule type="cellIs" dxfId="90" priority="1" operator="equal">
      <formula>"veuillez saisir ici une date"</formula>
    </cfRule>
  </conditionalFormatting>
  <dataValidations count="1">
    <dataValidation type="list" allowBlank="1" showInputMessage="1" showErrorMessage="1" sqref="C7:E7" xr:uid="{00000000-0002-0000-0700-000000000000}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47</vt:i4>
      </vt:variant>
      <vt:variant>
        <vt:lpstr>Plages nommées</vt:lpstr>
      </vt:variant>
      <vt:variant>
        <vt:i4>37</vt:i4>
      </vt:variant>
    </vt:vector>
  </HeadingPairs>
  <TitlesOfParts>
    <vt:vector size="84" baseType="lpstr">
      <vt:lpstr>Air Liquide</vt:lpstr>
      <vt:lpstr>Arlington</vt:lpstr>
      <vt:lpstr>Biotech</vt:lpstr>
      <vt:lpstr>Bio24</vt:lpstr>
      <vt:lpstr>Bishri médical</vt:lpstr>
      <vt:lpstr>Boulangerie MACHALLAH</vt:lpstr>
      <vt:lpstr>Caplin Point</vt:lpstr>
      <vt:lpstr>Cathéter</vt:lpstr>
      <vt:lpstr>Consulteam sn</vt:lpstr>
      <vt:lpstr>Cospub</vt:lpstr>
      <vt:lpstr>Delta médical</vt:lpstr>
      <vt:lpstr>DHI</vt:lpstr>
      <vt:lpstr>Dundal</vt:lpstr>
      <vt:lpstr>EBG Digital Stores</vt:lpstr>
      <vt:lpstr>Eyone</vt:lpstr>
      <vt:lpstr>Fall Madina Phyto</vt:lpstr>
      <vt:lpstr>Général Ntab</vt:lpstr>
      <vt:lpstr>GIE la perfection</vt:lpstr>
      <vt:lpstr>Global Batiment</vt:lpstr>
      <vt:lpstr>Intertech</vt:lpstr>
      <vt:lpstr>Informatics for all</vt:lpstr>
      <vt:lpstr>Insa biomedical</vt:lpstr>
      <vt:lpstr>Lame</vt:lpstr>
      <vt:lpstr>La Saintlouisienne</vt:lpstr>
      <vt:lpstr>Limamou Medic</vt:lpstr>
      <vt:lpstr>Médical Distribution</vt:lpstr>
      <vt:lpstr>OMT</vt:lpstr>
      <vt:lpstr>Optesis</vt:lpstr>
      <vt:lpstr>Performance Services</vt:lpstr>
      <vt:lpstr>Pharmacie Malick Sy</vt:lpstr>
      <vt:lpstr>Pharmacie Médina</vt:lpstr>
      <vt:lpstr>Pronet</vt:lpstr>
      <vt:lpstr>Saloum Pharma</vt:lpstr>
      <vt:lpstr>Sam impression</vt:lpstr>
      <vt:lpstr>Saphir consulting</vt:lpstr>
      <vt:lpstr>SASS</vt:lpstr>
      <vt:lpstr>Sham Informatique</vt:lpstr>
      <vt:lpstr>3S</vt:lpstr>
      <vt:lpstr>Sope Naby Al &amp; frères</vt:lpstr>
      <vt:lpstr>Senjet labo</vt:lpstr>
      <vt:lpstr>SGLM</vt:lpstr>
      <vt:lpstr>Sotelmed</vt:lpstr>
      <vt:lpstr>Technosud</vt:lpstr>
      <vt:lpstr>Technologie service</vt:lpstr>
      <vt:lpstr>Tecom</vt:lpstr>
      <vt:lpstr>Valdafrique</vt:lpstr>
      <vt:lpstr>Fiche fournisseur modèle</vt:lpstr>
      <vt:lpstr>'Air Liquide'!Zone_d_impression</vt:lpstr>
      <vt:lpstr>Arlington!Zone_d_impression</vt:lpstr>
      <vt:lpstr>'Bio24'!Zone_d_impression</vt:lpstr>
      <vt:lpstr>Biotech!Zone_d_impression</vt:lpstr>
      <vt:lpstr>'Bishri médical'!Zone_d_impression</vt:lpstr>
      <vt:lpstr>'Boulangerie MACHALLAH'!Zone_d_impression</vt:lpstr>
      <vt:lpstr>'Caplin Point'!Zone_d_impression</vt:lpstr>
      <vt:lpstr>Cathéter!Zone_d_impression</vt:lpstr>
      <vt:lpstr>'Consulteam sn'!Zone_d_impression</vt:lpstr>
      <vt:lpstr>Cospub!Zone_d_impression</vt:lpstr>
      <vt:lpstr>DHI!Zone_d_impression</vt:lpstr>
      <vt:lpstr>Dundal!Zone_d_impression</vt:lpstr>
      <vt:lpstr>'EBG Digital Stores'!Zone_d_impression</vt:lpstr>
      <vt:lpstr>Eyone!Zone_d_impression</vt:lpstr>
      <vt:lpstr>'Fall Madina Phyto'!Zone_d_impression</vt:lpstr>
      <vt:lpstr>'Fiche fournisseur modèle'!Zone_d_impression</vt:lpstr>
      <vt:lpstr>'Général Ntab'!Zone_d_impression</vt:lpstr>
      <vt:lpstr>'GIE la perfection'!Zone_d_impression</vt:lpstr>
      <vt:lpstr>'Global Batiment'!Zone_d_impression</vt:lpstr>
      <vt:lpstr>'Insa biomedical'!Zone_d_impression</vt:lpstr>
      <vt:lpstr>'La Saintlouisienne'!Zone_d_impression</vt:lpstr>
      <vt:lpstr>Lame!Zone_d_impression</vt:lpstr>
      <vt:lpstr>'Limamou Medic'!Zone_d_impression</vt:lpstr>
      <vt:lpstr>'Médical Distribution'!Zone_d_impression</vt:lpstr>
      <vt:lpstr>OMT!Zone_d_impression</vt:lpstr>
      <vt:lpstr>'Performance Services'!Zone_d_impression</vt:lpstr>
      <vt:lpstr>'Pharmacie Malick Sy'!Zone_d_impression</vt:lpstr>
      <vt:lpstr>'Pharmacie Médina'!Zone_d_impression</vt:lpstr>
      <vt:lpstr>Pronet!Zone_d_impression</vt:lpstr>
      <vt:lpstr>'Sam impression'!Zone_d_impression</vt:lpstr>
      <vt:lpstr>'Saphir consulting'!Zone_d_impression</vt:lpstr>
      <vt:lpstr>SASS!Zone_d_impression</vt:lpstr>
      <vt:lpstr>'Senjet labo'!Zone_d_impression</vt:lpstr>
      <vt:lpstr>SGLM!Zone_d_impression</vt:lpstr>
      <vt:lpstr>Technosud!Zone_d_impression</vt:lpstr>
      <vt:lpstr>Tecom!Zone_d_impression</vt:lpstr>
      <vt:lpstr>Valdafrique!Zone_d_impression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2024-04-29T16:49:57Z</dcterms:modified>
</cp:coreProperties>
</file>