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auriane\Dropbox\INVENTAIRE DES RESSOURCES MATÉRIELLES\"/>
    </mc:Choice>
  </mc:AlternateContent>
  <xr:revisionPtr revIDLastSave="0" documentId="13_ncr:1_{1AEA4115-631A-434D-B7DF-7859B948DA3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Exigences Maintenances Prév" sheetId="11" r:id="rId1"/>
    <sheet name="PREVUES" sheetId="9" r:id="rId2"/>
    <sheet name="DATA 1" sheetId="2" state="hidden" r:id="rId3"/>
    <sheet name="MES LISTES" sheetId="3" state="hidden" r:id="rId4"/>
  </sheets>
  <definedNames>
    <definedName name="AnneeSelect" localSheetId="1">PREVUES!$J$4</definedName>
    <definedName name="AnneeSelect">#REF!</definedName>
    <definedName name="AnneSelect.">#REF!</definedName>
    <definedName name="ListeAnnee" localSheetId="1">TAnnee[Annee]</definedName>
    <definedName name="ListeAnnee">TAnnee[Annee]</definedName>
    <definedName name="ListeAnnee.">TAnnee[Annee]</definedName>
    <definedName name="ListeAppareil">TAppareils[LISTE APPAREILS]</definedName>
    <definedName name="ListeMois" localSheetId="1">TMois[Mois]</definedName>
    <definedName name="ListeMois">TMois[Mois]</definedName>
    <definedName name="ListeMois.">TMois[Mois]</definedName>
    <definedName name="ListeTechnicien" localSheetId="1">TAppareils[LISTE APPAREILS]</definedName>
    <definedName name="ListeTechnicien">TAppareils[LISTE APPAREILS]</definedName>
    <definedName name="MoisSelect" localSheetId="1">PREVUES!$J$6</definedName>
    <definedName name="MoisSelect">#REF!</definedName>
    <definedName name="MoisSelect.">#REF!</definedName>
    <definedName name="_xlnm.Print_Area" localSheetId="1">PREVUES!$A$1:$AR$22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9" l="1"/>
  <c r="B13" i="9"/>
  <c r="B14" i="9"/>
  <c r="B15" i="9"/>
  <c r="B16" i="9"/>
  <c r="B17" i="9"/>
  <c r="C2" i="9" l="1"/>
  <c r="B11" i="9" l="1"/>
  <c r="M6" i="9"/>
  <c r="M4" i="9" s="1"/>
  <c r="AO6" i="9" l="1"/>
  <c r="C10" i="9"/>
  <c r="C11" i="9" s="1"/>
  <c r="C15" i="9" l="1" a="1"/>
  <c r="C15" i="9" s="1"/>
  <c r="C14" i="9" a="1"/>
  <c r="C14" i="9" s="1"/>
  <c r="C17" i="9" a="1"/>
  <c r="C17" i="9" s="1"/>
  <c r="C16" i="9" a="1"/>
  <c r="C16" i="9" s="1"/>
  <c r="D10" i="9"/>
  <c r="C13" i="9" a="1"/>
  <c r="C13" i="9" s="1"/>
  <c r="C12" i="9" a="1"/>
  <c r="C12" i="9" s="1"/>
  <c r="D16" i="9" l="1" a="1"/>
  <c r="D16" i="9" s="1"/>
  <c r="D17" i="9" a="1"/>
  <c r="D17" i="9" s="1"/>
  <c r="D13" i="9" a="1"/>
  <c r="D13" i="9" s="1"/>
  <c r="D12" i="9" a="1"/>
  <c r="D12" i="9" s="1"/>
  <c r="D11" i="9" a="1"/>
  <c r="D11" i="9" s="1"/>
  <c r="E10" i="9"/>
  <c r="D14" i="9" a="1"/>
  <c r="D14" i="9" s="1"/>
  <c r="D15" i="9" a="1"/>
  <c r="D15" i="9" s="1"/>
  <c r="E17" i="9" l="1" a="1"/>
  <c r="E17" i="9" s="1"/>
  <c r="F10" i="9"/>
  <c r="E13" i="9" a="1"/>
  <c r="E13" i="9" s="1"/>
  <c r="E12" i="9" a="1"/>
  <c r="E12" i="9" s="1"/>
  <c r="E16" i="9" a="1"/>
  <c r="E16" i="9" s="1"/>
  <c r="E11" i="9" a="1"/>
  <c r="E11" i="9" s="1"/>
  <c r="E14" i="9" a="1"/>
  <c r="E14" i="9" s="1"/>
  <c r="E15" i="9" a="1"/>
  <c r="E15" i="9" s="1"/>
  <c r="F16" i="9" l="1" a="1"/>
  <c r="F16" i="9" s="1"/>
  <c r="F17" i="9" a="1"/>
  <c r="F17" i="9" s="1"/>
  <c r="F13" i="9" a="1"/>
  <c r="F13" i="9" s="1"/>
  <c r="F12" i="9" a="1"/>
  <c r="F12" i="9" s="1"/>
  <c r="F11" i="9" a="1"/>
  <c r="F11" i="9" s="1"/>
  <c r="G10" i="9"/>
  <c r="F14" i="9" a="1"/>
  <c r="F14" i="9" s="1"/>
  <c r="F15" i="9" a="1"/>
  <c r="F15" i="9" s="1"/>
  <c r="G17" i="9" l="1" a="1"/>
  <c r="G17" i="9" s="1"/>
  <c r="G16" i="9" a="1"/>
  <c r="G16" i="9" s="1"/>
  <c r="H10" i="9"/>
  <c r="G13" i="9" a="1"/>
  <c r="G13" i="9" s="1"/>
  <c r="G12" i="9" a="1"/>
  <c r="G12" i="9" s="1"/>
  <c r="G11" i="9" a="1"/>
  <c r="G11" i="9" s="1"/>
  <c r="G14" i="9" a="1"/>
  <c r="G14" i="9" s="1"/>
  <c r="G15" i="9" a="1"/>
  <c r="G15" i="9" s="1"/>
  <c r="H16" i="9" l="1" a="1"/>
  <c r="H16" i="9" s="1"/>
  <c r="H17" i="9" a="1"/>
  <c r="H17" i="9" s="1"/>
  <c r="H13" i="9" a="1"/>
  <c r="H13" i="9" s="1"/>
  <c r="H12" i="9" a="1"/>
  <c r="H12" i="9" s="1"/>
  <c r="H11" i="9" a="1"/>
  <c r="H11" i="9" s="1"/>
  <c r="I10" i="9"/>
  <c r="H14" i="9" a="1"/>
  <c r="H14" i="9" s="1"/>
  <c r="H15" i="9" a="1"/>
  <c r="H15" i="9" s="1"/>
  <c r="I17" i="9" l="1" a="1"/>
  <c r="I17" i="9" s="1"/>
  <c r="J10" i="9"/>
  <c r="I13" i="9" a="1"/>
  <c r="I13" i="9" s="1"/>
  <c r="I12" i="9" a="1"/>
  <c r="I12" i="9" s="1"/>
  <c r="I11" i="9" a="1"/>
  <c r="I11" i="9" s="1"/>
  <c r="I16" i="9" a="1"/>
  <c r="I16" i="9" s="1"/>
  <c r="I14" i="9" a="1"/>
  <c r="I14" i="9" s="1"/>
  <c r="I15" i="9" a="1"/>
  <c r="I15" i="9" s="1"/>
  <c r="J16" i="9" l="1" a="1"/>
  <c r="J16" i="9" s="1"/>
  <c r="J17" i="9" a="1"/>
  <c r="J17" i="9" s="1"/>
  <c r="J13" i="9" a="1"/>
  <c r="J13" i="9" s="1"/>
  <c r="J12" i="9" a="1"/>
  <c r="J12" i="9" s="1"/>
  <c r="J11" i="9" a="1"/>
  <c r="J11" i="9" s="1"/>
  <c r="K10" i="9"/>
  <c r="J14" i="9" a="1"/>
  <c r="J14" i="9" s="1"/>
  <c r="J15" i="9" a="1"/>
  <c r="J15" i="9" s="1"/>
  <c r="K17" i="9" l="1" a="1"/>
  <c r="K17" i="9" s="1"/>
  <c r="K16" i="9" a="1"/>
  <c r="K16" i="9" s="1"/>
  <c r="L10" i="9"/>
  <c r="K13" i="9" a="1"/>
  <c r="K13" i="9" s="1"/>
  <c r="K12" i="9" a="1"/>
  <c r="K12" i="9" s="1"/>
  <c r="K11" i="9" a="1"/>
  <c r="K11" i="9" s="1"/>
  <c r="K14" i="9" a="1"/>
  <c r="K14" i="9" s="1"/>
  <c r="K15" i="9" a="1"/>
  <c r="K15" i="9" s="1"/>
  <c r="L16" i="9" l="1" a="1"/>
  <c r="L16" i="9" s="1"/>
  <c r="L17" i="9" a="1"/>
  <c r="L17" i="9" s="1"/>
  <c r="L13" i="9" a="1"/>
  <c r="L13" i="9" s="1"/>
  <c r="L12" i="9" a="1"/>
  <c r="L12" i="9" s="1"/>
  <c r="L11" i="9" a="1"/>
  <c r="L11" i="9" s="1"/>
  <c r="M10" i="9"/>
  <c r="L15" i="9" a="1"/>
  <c r="L15" i="9" s="1"/>
  <c r="L14" i="9" a="1"/>
  <c r="L14" i="9" s="1"/>
  <c r="M17" i="9" l="1" a="1"/>
  <c r="M17" i="9" s="1"/>
  <c r="N10" i="9"/>
  <c r="M13" i="9" a="1"/>
  <c r="M13" i="9" s="1"/>
  <c r="M12" i="9" a="1"/>
  <c r="M12" i="9" s="1"/>
  <c r="M11" i="9" a="1"/>
  <c r="M11" i="9" s="1"/>
  <c r="M16" i="9" a="1"/>
  <c r="M16" i="9" s="1"/>
  <c r="M14" i="9" a="1"/>
  <c r="M14" i="9" s="1"/>
  <c r="M15" i="9" a="1"/>
  <c r="M15" i="9" s="1"/>
  <c r="N16" i="9" l="1" a="1"/>
  <c r="N16" i="9" s="1"/>
  <c r="N17" i="9" a="1"/>
  <c r="N17" i="9" s="1"/>
  <c r="N13" i="9" a="1"/>
  <c r="N13" i="9" s="1"/>
  <c r="N12" i="9" a="1"/>
  <c r="N12" i="9" s="1"/>
  <c r="N11" i="9" a="1"/>
  <c r="N11" i="9" s="1"/>
  <c r="O10" i="9"/>
  <c r="N14" i="9" a="1"/>
  <c r="N14" i="9" s="1"/>
  <c r="N15" i="9" a="1"/>
  <c r="N15" i="9" s="1"/>
  <c r="O17" i="9" l="1" a="1"/>
  <c r="O17" i="9" s="1"/>
  <c r="O16" i="9" a="1"/>
  <c r="O16" i="9" s="1"/>
  <c r="P10" i="9"/>
  <c r="O13" i="9" a="1"/>
  <c r="O13" i="9" s="1"/>
  <c r="O12" i="9" a="1"/>
  <c r="O12" i="9" s="1"/>
  <c r="O11" i="9" a="1"/>
  <c r="O11" i="9" s="1"/>
  <c r="O14" i="9" a="1"/>
  <c r="O14" i="9" s="1"/>
  <c r="O15" i="9" a="1"/>
  <c r="O15" i="9" s="1"/>
  <c r="P16" i="9" l="1" a="1"/>
  <c r="P16" i="9" s="1"/>
  <c r="P17" i="9" a="1"/>
  <c r="P17" i="9" s="1"/>
  <c r="P13" i="9" a="1"/>
  <c r="P13" i="9" s="1"/>
  <c r="P12" i="9" a="1"/>
  <c r="P12" i="9" s="1"/>
  <c r="P11" i="9" a="1"/>
  <c r="P11" i="9" s="1"/>
  <c r="Q10" i="9"/>
  <c r="P15" i="9" a="1"/>
  <c r="P15" i="9" s="1"/>
  <c r="P14" i="9" a="1"/>
  <c r="P14" i="9" s="1"/>
  <c r="Q17" i="9" l="1" a="1"/>
  <c r="Q17" i="9" s="1"/>
  <c r="Q16" i="9" a="1"/>
  <c r="Q16" i="9" s="1"/>
  <c r="R10" i="9"/>
  <c r="Q13" i="9" a="1"/>
  <c r="Q13" i="9" s="1"/>
  <c r="Q12" i="9" a="1"/>
  <c r="Q12" i="9" s="1"/>
  <c r="Q11" i="9" a="1"/>
  <c r="Q11" i="9" s="1"/>
  <c r="Q14" i="9" a="1"/>
  <c r="Q14" i="9" s="1"/>
  <c r="Q15" i="9" a="1"/>
  <c r="Q15" i="9" s="1"/>
  <c r="R16" i="9" l="1" a="1"/>
  <c r="R16" i="9" s="1"/>
  <c r="R17" i="9" a="1"/>
  <c r="R17" i="9" s="1"/>
  <c r="R13" i="9" a="1"/>
  <c r="R13" i="9" s="1"/>
  <c r="R12" i="9" a="1"/>
  <c r="R12" i="9" s="1"/>
  <c r="R11" i="9" a="1"/>
  <c r="R11" i="9" s="1"/>
  <c r="S10" i="9"/>
  <c r="R15" i="9" a="1"/>
  <c r="R15" i="9" s="1"/>
  <c r="R14" i="9" a="1"/>
  <c r="R14" i="9" s="1"/>
  <c r="S17" i="9" l="1" a="1"/>
  <c r="S17" i="9" s="1"/>
  <c r="S16" i="9" a="1"/>
  <c r="S16" i="9" s="1"/>
  <c r="T10" i="9"/>
  <c r="S13" i="9" a="1"/>
  <c r="S13" i="9" s="1"/>
  <c r="S12" i="9" a="1"/>
  <c r="S12" i="9" s="1"/>
  <c r="S11" i="9" a="1"/>
  <c r="S11" i="9" s="1"/>
  <c r="S14" i="9" a="1"/>
  <c r="S14" i="9" s="1"/>
  <c r="S15" i="9" a="1"/>
  <c r="S15" i="9" s="1"/>
  <c r="T16" i="9" l="1" a="1"/>
  <c r="T16" i="9" s="1"/>
  <c r="T17" i="9" a="1"/>
  <c r="T17" i="9" s="1"/>
  <c r="T13" i="9" a="1"/>
  <c r="T13" i="9" s="1"/>
  <c r="T12" i="9" a="1"/>
  <c r="T12" i="9" s="1"/>
  <c r="T11" i="9" a="1"/>
  <c r="T11" i="9" s="1"/>
  <c r="U10" i="9"/>
  <c r="T15" i="9" a="1"/>
  <c r="T15" i="9" s="1"/>
  <c r="T14" i="9" a="1"/>
  <c r="T14" i="9" s="1"/>
  <c r="U17" i="9" l="1" a="1"/>
  <c r="U17" i="9" s="1"/>
  <c r="U16" i="9" a="1"/>
  <c r="U16" i="9" s="1"/>
  <c r="V10" i="9"/>
  <c r="U13" i="9" a="1"/>
  <c r="U13" i="9" s="1"/>
  <c r="U12" i="9" a="1"/>
  <c r="U12" i="9" s="1"/>
  <c r="U11" i="9" a="1"/>
  <c r="U11" i="9" s="1"/>
  <c r="U14" i="9" a="1"/>
  <c r="U14" i="9" s="1"/>
  <c r="U15" i="9" a="1"/>
  <c r="U15" i="9" s="1"/>
  <c r="V16" i="9" l="1" a="1"/>
  <c r="V16" i="9" s="1"/>
  <c r="V17" i="9" a="1"/>
  <c r="V17" i="9" s="1"/>
  <c r="V13" i="9" a="1"/>
  <c r="V13" i="9" s="1"/>
  <c r="V12" i="9" a="1"/>
  <c r="V12" i="9" s="1"/>
  <c r="V11" i="9" a="1"/>
  <c r="V11" i="9" s="1"/>
  <c r="W10" i="9"/>
  <c r="V14" i="9" a="1"/>
  <c r="V14" i="9" s="1"/>
  <c r="V15" i="9" a="1"/>
  <c r="V15" i="9" s="1"/>
  <c r="W17" i="9" l="1" a="1"/>
  <c r="W17" i="9" s="1"/>
  <c r="W16" i="9" a="1"/>
  <c r="W16" i="9" s="1"/>
  <c r="X10" i="9"/>
  <c r="W12" i="9" a="1"/>
  <c r="W12" i="9" s="1"/>
  <c r="W11" i="9" a="1"/>
  <c r="W11" i="9" s="1"/>
  <c r="W13" i="9" a="1"/>
  <c r="W13" i="9" s="1"/>
  <c r="W14" i="9" a="1"/>
  <c r="W14" i="9" s="1"/>
  <c r="W15" i="9" a="1"/>
  <c r="W15" i="9" s="1"/>
  <c r="X16" i="9" l="1" a="1"/>
  <c r="X16" i="9" s="1"/>
  <c r="X17" i="9" a="1"/>
  <c r="X17" i="9" s="1"/>
  <c r="X12" i="9" a="1"/>
  <c r="X12" i="9" s="1"/>
  <c r="X11" i="9" a="1"/>
  <c r="X11" i="9" s="1"/>
  <c r="Y10" i="9"/>
  <c r="X15" i="9" a="1"/>
  <c r="X15" i="9" s="1"/>
  <c r="X13" i="9" a="1"/>
  <c r="X13" i="9" s="1"/>
  <c r="X14" i="9" a="1"/>
  <c r="X14" i="9" s="1"/>
  <c r="Y17" i="9" l="1" a="1"/>
  <c r="Y17" i="9" s="1"/>
  <c r="Y16" i="9" a="1"/>
  <c r="Y16" i="9" s="1"/>
  <c r="Z10" i="9"/>
  <c r="Y12" i="9" a="1"/>
  <c r="Y12" i="9" s="1"/>
  <c r="Y11" i="9" a="1"/>
  <c r="Y11" i="9" s="1"/>
  <c r="Y13" i="9" a="1"/>
  <c r="Y13" i="9" s="1"/>
  <c r="Y14" i="9" a="1"/>
  <c r="Y14" i="9" s="1"/>
  <c r="Y15" i="9" a="1"/>
  <c r="Y15" i="9" s="1"/>
  <c r="Z16" i="9" l="1" a="1"/>
  <c r="Z16" i="9" s="1"/>
  <c r="Z17" i="9" a="1"/>
  <c r="Z17" i="9" s="1"/>
  <c r="Z12" i="9" a="1"/>
  <c r="Z12" i="9" s="1"/>
  <c r="Z11" i="9" a="1"/>
  <c r="Z11" i="9" s="1"/>
  <c r="AA10" i="9"/>
  <c r="Z13" i="9" a="1"/>
  <c r="Z13" i="9" s="1"/>
  <c r="Z14" i="9" a="1"/>
  <c r="Z14" i="9" s="1"/>
  <c r="Z15" i="9" a="1"/>
  <c r="Z15" i="9" s="1"/>
  <c r="AA17" i="9" l="1" a="1"/>
  <c r="AA17" i="9" s="1"/>
  <c r="AA16" i="9" a="1"/>
  <c r="AA16" i="9" s="1"/>
  <c r="AB10" i="9"/>
  <c r="AA12" i="9" a="1"/>
  <c r="AA12" i="9" s="1"/>
  <c r="AA11" i="9" a="1"/>
  <c r="AA11" i="9" s="1"/>
  <c r="AA13" i="9" a="1"/>
  <c r="AA13" i="9" s="1"/>
  <c r="AA14" i="9" a="1"/>
  <c r="AA14" i="9" s="1"/>
  <c r="AA15" i="9" a="1"/>
  <c r="AA15" i="9" s="1"/>
  <c r="AB17" i="9" l="1" a="1"/>
  <c r="AB17" i="9" s="1"/>
  <c r="AB16" i="9" a="1"/>
  <c r="AB16" i="9" s="1"/>
  <c r="AB12" i="9" a="1"/>
  <c r="AB12" i="9" s="1"/>
  <c r="AB11" i="9" a="1"/>
  <c r="AB11" i="9" s="1"/>
  <c r="AC10" i="9"/>
  <c r="AB15" i="9" a="1"/>
  <c r="AB15" i="9" s="1"/>
  <c r="AB13" i="9" a="1"/>
  <c r="AB13" i="9" s="1"/>
  <c r="AB14" i="9" a="1"/>
  <c r="AB14" i="9" s="1"/>
  <c r="AC16" i="9" l="1" a="1"/>
  <c r="AC16" i="9" s="1"/>
  <c r="AD10" i="9"/>
  <c r="AC12" i="9" a="1"/>
  <c r="AC12" i="9" s="1"/>
  <c r="AC11" i="9" a="1"/>
  <c r="AC11" i="9" s="1"/>
  <c r="AC13" i="9" a="1"/>
  <c r="AC13" i="9" s="1"/>
  <c r="AC14" i="9" a="1"/>
  <c r="AC14" i="9" s="1"/>
  <c r="AC15" i="9" a="1"/>
  <c r="AC15" i="9" s="1"/>
  <c r="AC17" i="9" a="1"/>
  <c r="AC17" i="9" s="1"/>
  <c r="AD16" i="9" l="1" a="1"/>
  <c r="AD16" i="9" s="1"/>
  <c r="AD12" i="9" a="1"/>
  <c r="AD12" i="9" s="1"/>
  <c r="AD11" i="9" a="1"/>
  <c r="AD11" i="9" s="1"/>
  <c r="AE10" i="9"/>
  <c r="AD17" i="9" a="1"/>
  <c r="AD17" i="9" s="1"/>
  <c r="AD13" i="9" a="1"/>
  <c r="AD13" i="9" s="1"/>
  <c r="AD14" i="9" a="1"/>
  <c r="AD14" i="9" s="1"/>
  <c r="AD15" i="9" a="1"/>
  <c r="AD15" i="9" s="1"/>
  <c r="AE17" i="9" l="1" a="1"/>
  <c r="AE17" i="9" s="1"/>
  <c r="AE15" i="9" a="1"/>
  <c r="AE15" i="9" s="1"/>
  <c r="AE14" i="9" a="1"/>
  <c r="AE14" i="9" s="1"/>
  <c r="AE13" i="9" a="1"/>
  <c r="AE13" i="9" s="1"/>
  <c r="AE16" i="9" a="1"/>
  <c r="AE16" i="9" s="1"/>
  <c r="AF10" i="9"/>
  <c r="AE12" i="9" a="1"/>
  <c r="AE12" i="9" s="1"/>
  <c r="AE11" i="9" a="1"/>
  <c r="AE11" i="9" s="1"/>
  <c r="AF17" i="9" l="1" a="1"/>
  <c r="AF17" i="9" s="1"/>
  <c r="AF16" i="9" a="1"/>
  <c r="AF16" i="9" s="1"/>
  <c r="AF14" i="9" a="1"/>
  <c r="AF14" i="9" s="1"/>
  <c r="AF13" i="9" a="1"/>
  <c r="AF13" i="9" s="1"/>
  <c r="AF15" i="9" a="1"/>
  <c r="AF15" i="9" s="1"/>
  <c r="AF12" i="9" a="1"/>
  <c r="AF12" i="9" s="1"/>
  <c r="AF11" i="9" a="1"/>
  <c r="AF11" i="9" s="1"/>
  <c r="AG10" i="9"/>
  <c r="AG17" i="9" l="1" a="1"/>
  <c r="AG17" i="9" s="1"/>
  <c r="AG15" i="9" a="1"/>
  <c r="AG15" i="9" s="1"/>
  <c r="AI15" i="9" s="1"/>
  <c r="AG14" i="9" a="1"/>
  <c r="AG14" i="9" s="1"/>
  <c r="AI14" i="9" s="1"/>
  <c r="AG13" i="9" a="1"/>
  <c r="AG13" i="9" s="1"/>
  <c r="AI13" i="9" s="1"/>
  <c r="AG16" i="9" a="1"/>
  <c r="AG16" i="9" s="1"/>
  <c r="AI16" i="9" s="1"/>
  <c r="AG12" i="9" a="1"/>
  <c r="AG12" i="9" s="1"/>
  <c r="AI12" i="9" s="1"/>
  <c r="AG11" i="9" a="1"/>
  <c r="AG11" i="9" s="1"/>
  <c r="AI11" i="9" s="1"/>
  <c r="AI17" i="9" l="1"/>
  <c r="AI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<sst xmlns="http://schemas.openxmlformats.org/spreadsheetml/2006/main" count="158" uniqueCount="83">
  <si>
    <t>Total</t>
  </si>
  <si>
    <t>Annee</t>
  </si>
  <si>
    <t>Mois</t>
  </si>
  <si>
    <t>Année :</t>
  </si>
  <si>
    <t>Mois :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</si>
  <si>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</si>
  <si>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</si>
  <si>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</si>
  <si>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</si>
  <si>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</si>
  <si>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</si>
  <si>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</si>
  <si>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</si>
  <si>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</si>
  <si>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</si>
  <si>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</si>
  <si>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</si>
  <si>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 Intervention :</t>
  </si>
  <si>
    <t xml:space="preserve">APPAREILS </t>
  </si>
  <si>
    <t>LISTE APPAREILS</t>
  </si>
  <si>
    <t>APPAREILS</t>
  </si>
  <si>
    <t>Appareils informatiques &amp; Tel</t>
  </si>
  <si>
    <t>Ascenceur</t>
  </si>
  <si>
    <t>Groupe électrogène</t>
  </si>
  <si>
    <t>Split-clim</t>
  </si>
  <si>
    <t>Appareils biomédicaux</t>
  </si>
  <si>
    <t>Selection de la période</t>
  </si>
  <si>
    <t>Matériel concerné</t>
  </si>
  <si>
    <t>Entreprise</t>
  </si>
  <si>
    <t>Actions de maintenance préventive</t>
  </si>
  <si>
    <t>Date ou Fréquence</t>
  </si>
  <si>
    <t>Traitement phytosanitaire</t>
  </si>
  <si>
    <t>FALL MADINA PHYTO SERVICE</t>
  </si>
  <si>
    <t>Désinsectisation (cafards)</t>
  </si>
  <si>
    <t xml:space="preserve">Trimestriel </t>
  </si>
  <si>
    <t>traitement moustiques</t>
  </si>
  <si>
    <t>Dératisation</t>
  </si>
  <si>
    <t>Split et climatiseurs</t>
  </si>
  <si>
    <t>Arlington Froid</t>
  </si>
  <si>
    <t>Dépose du conditionneur d'air</t>
  </si>
  <si>
    <t>Bi-annuel
(Mai Octobre)</t>
  </si>
  <si>
    <t>Nettoyage complet</t>
  </si>
  <si>
    <t>Peinture intérieure et/ou extérieure</t>
  </si>
  <si>
    <t>Graissage du moteur ventilateur</t>
  </si>
  <si>
    <t>Vérification du circuit électrique et gaz</t>
  </si>
  <si>
    <t>Repose du conditionnement</t>
  </si>
  <si>
    <t>Charge de gaz</t>
  </si>
  <si>
    <t xml:space="preserve">Contrôle du fonctionnement </t>
  </si>
  <si>
    <t>Dépoussiérage du filtre</t>
  </si>
  <si>
    <t>Mensuel</t>
  </si>
  <si>
    <t>INSA Biomedical Consulting</t>
  </si>
  <si>
    <t>Nettoyage</t>
  </si>
  <si>
    <t>Vérification</t>
  </si>
  <si>
    <t>Test</t>
  </si>
  <si>
    <t>Calibration</t>
  </si>
  <si>
    <t>Appareils informatiques</t>
  </si>
  <si>
    <t>Mr CISSE</t>
  </si>
  <si>
    <t>Dépoussiérage</t>
  </si>
  <si>
    <t>Trimestriel
(Mars, Juin, Septembre et Décembre)</t>
  </si>
  <si>
    <t>Mises à jour des postes, des derniers patchs de sécurité et des dernières définitions de virus</t>
  </si>
  <si>
    <t xml:space="preserve">Vérification du bon fonctionnement </t>
  </si>
  <si>
    <t>Évaluation du niveau de vulnérabilité des équipements informatiques (si nécessaire)</t>
  </si>
  <si>
    <t>Téléphonie</t>
  </si>
  <si>
    <t>Sauvegarde de la configuration des équipements téléphonique (si nécessaire)</t>
  </si>
  <si>
    <t>Evaluation du niveau de vulnérabilité du système téléphonique</t>
  </si>
  <si>
    <t>Mise à jour des correctifs systèmes et logiciels des téléphones</t>
  </si>
  <si>
    <t>Assane Faye</t>
  </si>
  <si>
    <t>Vidange</t>
  </si>
  <si>
    <t>Semestriel
(Avril Septembre)</t>
  </si>
  <si>
    <t>Vérification du niveau d'eau</t>
  </si>
  <si>
    <t>Vérification du niveau d'huile</t>
  </si>
  <si>
    <t>Vérification et nettoyage du filtre à air</t>
  </si>
  <si>
    <t>Ascenseur</t>
  </si>
  <si>
    <t>Technosud</t>
  </si>
  <si>
    <t>Entretien</t>
  </si>
  <si>
    <t>Semestriel
(Juin et Décembre)</t>
  </si>
  <si>
    <t>PREVUES</t>
  </si>
  <si>
    <t>Finecare</t>
  </si>
  <si>
    <t>Saloum Pharma</t>
  </si>
  <si>
    <t>Maintenance pendant garantie</t>
  </si>
  <si>
    <t>Semestriel</t>
  </si>
  <si>
    <t>PS04-SI0001
V6</t>
  </si>
  <si>
    <t>Voir Qualipro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</si>
</sst>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\ dd"/>
    <numFmt numFmtId="165" formatCode="General;General;"/>
    <numFmt numFmtId="166" formatCode="[$-F800]dddd\,\ mmmm\ dd\,\ yyyy"/>
    <numFmt numFmtId="167" formatCode=";;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gency FB"/>
      <family val="2"/>
    </font>
    <font>
      <b/>
      <sz val="14"/>
      <color theme="1"/>
      <name val="Agency FB"/>
      <family val="2"/>
    </font>
    <font>
      <b/>
      <sz val="22"/>
      <color theme="4"/>
      <name val="Agency FB"/>
      <family val="2"/>
    </font>
    <font>
      <b/>
      <i/>
      <sz val="14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4"/>
      <color rgb="FF7030A0"/>
      <name val="Agency FB"/>
      <family val="2"/>
    </font>
    <font>
      <b/>
      <sz val="18"/>
      <color rgb="FF7030A0"/>
      <name val="Agency FB"/>
      <family val="2"/>
    </font>
    <font>
      <b/>
      <sz val="20"/>
      <color rgb="FF7030A0"/>
      <name val="Agency FB"/>
      <family val="2"/>
    </font>
    <font>
      <sz val="8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8"/>
      <color theme="4"/>
      <name val="Agency FB"/>
      <family val="2"/>
    </font>
    <font>
      <b/>
      <sz val="18"/>
      <color theme="4"/>
      <name val="Bahnschrift SemiBold Condensed"/>
      <family val="2"/>
    </font>
    <font>
      <b/>
      <sz val="22"/>
      <color rgb="FF7030A0"/>
      <name val="Bahnschrift SemiBold Condensed"/>
      <family val="2"/>
    </font>
    <font>
      <b/>
      <sz val="12"/>
      <color rgb="FF7030A0"/>
      <name val="Bahnschrift SemiBold Condensed"/>
      <family val="2"/>
    </font>
    <font>
      <sz val="8"/>
      <color theme="1"/>
      <name val="Calibri"/>
      <family val="2"/>
      <scheme val="minor"/>
    </font>
    <font>
      <b/>
      <sz val="11"/>
      <color rgb="FF403151"/>
      <name val="Calibri"/>
      <family val="2"/>
      <scheme val="minor"/>
    </font>
    <font>
      <sz val="11"/>
      <color theme="7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FDF5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064A2"/>
      </left>
      <right style="medium">
        <color rgb="FF8064A2"/>
      </right>
      <top style="medium">
        <color rgb="FF8064A2"/>
      </top>
      <bottom style="medium">
        <color rgb="FF8064A2"/>
      </bottom>
      <diagonal/>
    </border>
    <border>
      <left style="medium">
        <color rgb="FF8064A2"/>
      </left>
      <right style="thin">
        <color rgb="FF8064A2"/>
      </right>
      <top style="medium">
        <color rgb="FF8064A2"/>
      </top>
      <bottom/>
      <diagonal/>
    </border>
    <border>
      <left style="thin">
        <color rgb="FF8064A2"/>
      </left>
      <right style="thin">
        <color rgb="FF8064A2"/>
      </right>
      <top style="medium">
        <color rgb="FF8064A2"/>
      </top>
      <bottom/>
      <diagonal/>
    </border>
    <border>
      <left style="thin">
        <color rgb="FF8064A2"/>
      </left>
      <right style="thin">
        <color rgb="FF8064A2"/>
      </right>
      <top style="medium">
        <color rgb="FF8064A2"/>
      </top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 style="medium">
        <color rgb="FF8064A2"/>
      </top>
      <bottom/>
      <diagonal/>
    </border>
    <border>
      <left style="medium">
        <color rgb="FF8064A2"/>
      </left>
      <right style="thin">
        <color rgb="FF8064A2"/>
      </right>
      <top/>
      <bottom/>
      <diagonal/>
    </border>
    <border>
      <left style="thin">
        <color rgb="FF8064A2"/>
      </left>
      <right style="thin">
        <color rgb="FF8064A2"/>
      </right>
      <top/>
      <bottom/>
      <diagonal/>
    </border>
    <border>
      <left style="thin">
        <color rgb="FF8064A2"/>
      </left>
      <right style="medium">
        <color rgb="FF8064A2"/>
      </right>
      <top/>
      <bottom/>
      <diagonal/>
    </border>
    <border>
      <left style="medium">
        <color rgb="FF8064A2"/>
      </left>
      <right style="thin">
        <color rgb="FF8064A2"/>
      </right>
      <top/>
      <bottom style="medium">
        <color rgb="FF8064A2"/>
      </bottom>
      <diagonal/>
    </border>
    <border>
      <left style="thin">
        <color rgb="FF8064A2"/>
      </left>
      <right style="thin">
        <color rgb="FF8064A2"/>
      </right>
      <top/>
      <bottom style="medium">
        <color rgb="FF8064A2"/>
      </bottom>
      <diagonal/>
    </border>
    <border>
      <left style="thin">
        <color rgb="FF8064A2"/>
      </left>
      <right style="thin">
        <color rgb="FF8064A2"/>
      </right>
      <top style="hair">
        <color rgb="FF8064A2"/>
      </top>
      <bottom style="medium">
        <color rgb="FF8064A2"/>
      </bottom>
      <diagonal/>
    </border>
    <border>
      <left style="thin">
        <color rgb="FF8064A2"/>
      </left>
      <right style="medium">
        <color rgb="FF8064A2"/>
      </right>
      <top/>
      <bottom style="medium">
        <color rgb="FF8064A2"/>
      </bottom>
      <diagonal/>
    </border>
    <border>
      <left style="thin">
        <color rgb="FF8064A2"/>
      </left>
      <right style="thin">
        <color rgb="FF8064A2"/>
      </right>
      <top style="hair">
        <color rgb="FF8064A2"/>
      </top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/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 style="hair">
        <color rgb="FF8064A2"/>
      </top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 style="medium">
        <color rgb="FF8064A2"/>
      </top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 style="hair">
        <color rgb="FF8064A2"/>
      </top>
      <bottom style="medium">
        <color rgb="FF8064A2"/>
      </bottom>
      <diagonal/>
    </border>
    <border>
      <left style="medium">
        <color rgb="FF8064A2"/>
      </left>
      <right style="thin">
        <color rgb="FF8064A2"/>
      </right>
      <top style="medium">
        <color rgb="FF8064A2"/>
      </top>
      <bottom style="medium">
        <color rgb="FF8064A2"/>
      </bottom>
      <diagonal/>
    </border>
    <border>
      <left style="thin">
        <color rgb="FF8064A2"/>
      </left>
      <right style="thin">
        <color rgb="FF8064A2"/>
      </right>
      <top style="medium">
        <color rgb="FF8064A2"/>
      </top>
      <bottom style="medium">
        <color rgb="FF8064A2"/>
      </bottom>
      <diagonal/>
    </border>
    <border>
      <left style="thin">
        <color rgb="FF8064A2"/>
      </left>
      <right style="medium">
        <color rgb="FF8064A2"/>
      </right>
      <top style="medium">
        <color rgb="FF8064A2"/>
      </top>
      <bottom style="medium">
        <color rgb="FF8064A2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0" fontId="1" fillId="0" borderId="0" xfId="0" applyFont="1"/>
    <xf numFmtId="0" fontId="0" fillId="0" borderId="0" xfId="0" applyAlignment="1">
      <alignment vertical="center"/>
    </xf>
    <xf numFmtId="14" fontId="2" fillId="0" borderId="0" xfId="0" applyNumberFormat="1" applyFont="1"/>
    <xf numFmtId="0" fontId="2" fillId="0" borderId="0" xfId="0" applyFon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Fill="1"/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textRotation="90"/>
    </xf>
    <xf numFmtId="0" fontId="3" fillId="0" borderId="0" xfId="0" applyFont="1"/>
    <xf numFmtId="0" fontId="3" fillId="0" borderId="0" xfId="0" applyFont="1" applyAlignment="1">
      <alignment horizontal="center" vertical="center"/>
    </xf>
    <xf numFmtId="14" fontId="3" fillId="0" borderId="0" xfId="0" applyNumberFormat="1" applyFont="1"/>
    <xf numFmtId="166" fontId="0" fillId="0" borderId="0" xfId="0" applyNumberFormat="1"/>
    <xf numFmtId="167" fontId="0" fillId="0" borderId="1" xfId="0" applyNumberFormat="1" applyFont="1" applyBorder="1" applyAlignment="1">
      <alignment horizontal="center"/>
    </xf>
    <xf numFmtId="0" fontId="5" fillId="0" borderId="1" xfId="0" applyFont="1" applyBorder="1"/>
    <xf numFmtId="0" fontId="0" fillId="5" borderId="0" xfId="0" applyFill="1"/>
    <xf numFmtId="0" fontId="13" fillId="0" borderId="0" xfId="0" applyFont="1"/>
    <xf numFmtId="0" fontId="6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15" fillId="2" borderId="0" xfId="0" applyFont="1" applyFill="1" applyBorder="1" applyAlignment="1">
      <alignment vertical="center"/>
    </xf>
    <xf numFmtId="0" fontId="7" fillId="0" borderId="0" xfId="0" applyFont="1" applyAlignment="1"/>
    <xf numFmtId="0" fontId="11" fillId="4" borderId="0" xfId="0" applyNumberFormat="1" applyFont="1" applyFill="1" applyAlignment="1">
      <alignment horizontal="center" vertical="center"/>
    </xf>
    <xf numFmtId="165" fontId="17" fillId="0" borderId="1" xfId="0" applyNumberFormat="1" applyFon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14" fontId="18" fillId="6" borderId="0" xfId="0" applyNumberFormat="1" applyFont="1" applyFill="1" applyAlignment="1">
      <alignment horizontal="left" vertical="center"/>
    </xf>
    <xf numFmtId="0" fontId="18" fillId="6" borderId="0" xfId="0" applyFont="1" applyFill="1" applyAlignment="1">
      <alignment horizontal="left" vertical="center" wrapText="1"/>
    </xf>
    <xf numFmtId="0" fontId="19" fillId="7" borderId="2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12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center" vertical="center" wrapText="1"/>
    </xf>
    <xf numFmtId="0" fontId="20" fillId="6" borderId="16" xfId="0" applyFont="1" applyFill="1" applyBorder="1" applyAlignment="1">
      <alignment horizontal="center" wrapText="1"/>
    </xf>
    <xf numFmtId="0" fontId="20" fillId="6" borderId="18" xfId="0" applyFont="1" applyFill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/>
    </xf>
    <xf numFmtId="0" fontId="20" fillId="6" borderId="20" xfId="0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6" borderId="4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/>
    </xf>
    <xf numFmtId="0" fontId="20" fillId="6" borderId="11" xfId="0" applyFont="1" applyFill="1" applyBorder="1" applyAlignment="1">
      <alignment horizontal="center" vertical="center"/>
    </xf>
    <xf numFmtId="0" fontId="20" fillId="6" borderId="6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6" borderId="17" xfId="0" applyFont="1" applyFill="1" applyBorder="1" applyAlignment="1">
      <alignment horizontal="center" vertical="center" wrapText="1"/>
    </xf>
    <xf numFmtId="0" fontId="20" fillId="6" borderId="16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center" vertical="center"/>
    </xf>
    <xf numFmtId="0" fontId="20" fillId="6" borderId="12" xfId="0" applyFont="1" applyFill="1" applyBorder="1" applyAlignment="1">
      <alignment horizontal="center" vertical="center"/>
    </xf>
    <xf numFmtId="0" fontId="20" fillId="6" borderId="3" xfId="0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20" fillId="6" borderId="1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16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4" borderId="0" xfId="0" applyFont="1" applyFill="1" applyAlignment="1">
      <alignment horizontal="center" vertical="center"/>
    </xf>
  </cellXfs>
  <cellStyles count="1">
    <cellStyle name="Normal" xfId="0" builtinId="0"/>
  </cellStyles>
  <dxfs count="1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font>
        <color theme="0" tint="-0.14996795556505021"/>
      </font>
      <fill>
        <patternFill>
          <bgColor theme="0" tint="-0.14996795556505021"/>
        </patternFill>
      </fill>
    </dxf>
    <dxf>
      <font>
        <b/>
        <i val="0"/>
        <color rgb="FF7030A0"/>
      </font>
      <fill>
        <patternFill patternType="solid">
          <fgColor auto="1"/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 SemiBold Condensed" panose="020B0502040204020203" pitchFamily="34" charset="0"/>
                <a:ea typeface="+mn-ea"/>
                <a:cs typeface="+mn-cs"/>
              </a:defRPr>
            </a:pPr>
            <a:r>
              <a:rPr lang="en-US"/>
              <a:t>Répartition Nb Inter par Tech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Bahnschrift SemiBold Condensed" panose="020B0502040204020203" pitchFamily="34" charset="0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2.5000000000000001E-2"/>
          <c:y val="0.17955865272938443"/>
          <c:w val="0.96666666666666667"/>
          <c:h val="0.65576412704509501"/>
        </c:manualLayout>
      </c:layout>
      <c:lineChart>
        <c:grouping val="standard"/>
        <c:varyColors val="0"/>
        <c:ser>
          <c:idx val="0"/>
          <c:order val="0"/>
          <c:tx>
            <c:strRef>
              <c:f>PREVUES!$AI$10</c:f>
              <c:strCache>
                <c:ptCount val="1"/>
                <c:pt idx="0">
                  <c:v>Total</c:v>
                </c:pt>
              </c:strCache>
            </c:strRef>
          </c:tx>
          <c:spPr>
            <a:ln w="381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00B050"/>
              </a:solidFill>
              <a:ln w="38100"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ahnschrift SemiBold Condensed" panose="020B0502040204020203" pitchFamily="34" charset="0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PREVUES!$B$11:$B$17</c:f>
              <c:strCache>
                <c:ptCount val="7"/>
                <c:pt idx="0">
                  <c:v>Appareils biomédicaux</c:v>
                </c:pt>
                <c:pt idx="1">
                  <c:v>Appareils informatiques &amp; Tel</c:v>
                </c:pt>
                <c:pt idx="2">
                  <c:v>Ascenceur</c:v>
                </c:pt>
                <c:pt idx="3">
                  <c:v>Groupe électrogène</c:v>
                </c:pt>
                <c:pt idx="4">
                  <c:v>Finecare</c:v>
                </c:pt>
                <c:pt idx="5">
                  <c:v>Split-clim</c:v>
                </c:pt>
                <c:pt idx="6">
                  <c:v>Traitement phytosanitaire</c:v>
                </c:pt>
              </c:strCache>
            </c:strRef>
          </c:cat>
          <c:val>
            <c:numRef>
              <c:f>PREVUES!$AI$11:$AI$17</c:f>
              <c:numCache>
                <c:formatCode>General;General;</c:formatCode>
                <c:ptCount val="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8-4601-847C-B9E3C4F132B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37737672"/>
        <c:axId val="537738632"/>
      </c:lineChart>
      <c:catAx>
        <c:axId val="537737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 SemiBold Condensed" panose="020B0502040204020203" pitchFamily="34" charset="0"/>
                <a:ea typeface="+mn-ea"/>
                <a:cs typeface="+mn-cs"/>
              </a:defRPr>
            </a:pPr>
            <a:endParaRPr lang="fr-FR"/>
          </a:p>
        </c:txPr>
        <c:crossAx val="537738632"/>
        <c:crosses val="autoZero"/>
        <c:auto val="1"/>
        <c:lblAlgn val="ctr"/>
        <c:lblOffset val="100"/>
        <c:noMultiLvlLbl val="0"/>
      </c:catAx>
      <c:valAx>
        <c:axId val="537738632"/>
        <c:scaling>
          <c:orientation val="minMax"/>
        </c:scaling>
        <c:delete val="1"/>
        <c:axPos val="l"/>
        <c:numFmt formatCode="General;General;" sourceLinked="1"/>
        <c:majorTickMark val="none"/>
        <c:minorTickMark val="none"/>
        <c:tickLblPos val="nextTo"/>
        <c:crossAx val="537737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Bahnschrift SemiBold Condensed" panose="020B0502040204020203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PREVUES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1400413</xdr:colOff>
      <xdr:row>2</xdr:row>
      <xdr:rowOff>114369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1705213" cy="495369"/>
        </a:xfrm>
        <a:prstGeom prst="rect">
          <a:avLst/>
        </a:prstGeom>
      </xdr:spPr>
    </xdr:pic>
    <xdr:clientData/>
  </xdr:twoCellAnchor>
  <xdr:twoCellAnchor>
    <xdr:from>
      <xdr:col>3</xdr:col>
      <xdr:colOff>790575</xdr:colOff>
      <xdr:row>1</xdr:row>
      <xdr:rowOff>47625</xdr:rowOff>
    </xdr:from>
    <xdr:to>
      <xdr:col>3</xdr:col>
      <xdr:colOff>2438400</xdr:colOff>
      <xdr:row>2</xdr:row>
      <xdr:rowOff>104775</xdr:rowOff>
    </xdr:to>
    <xdr:sp macro="" textlink="">
      <xdr:nvSpPr>
        <xdr:cNvPr id="9" name="Rectangle à coins arrondis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495925" y="238125"/>
          <a:ext cx="1647825" cy="342900"/>
        </a:xfrm>
        <a:prstGeom prst="roundRect">
          <a:avLst/>
        </a:prstGeom>
        <a:solidFill>
          <a:schemeClr val="accent4">
            <a:lumMod val="75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 b="1">
              <a:latin typeface="Bahnschrift SemiBold Condensed" panose="020B0502040204020203" pitchFamily="34" charset="0"/>
            </a:rPr>
            <a:t>MAINTENANCES</a:t>
          </a:r>
          <a:r>
            <a:rPr lang="fr-FR" sz="1100" b="1" baseline="0">
              <a:latin typeface="Bahnschrift SemiBold Condensed" panose="020B0502040204020203" pitchFamily="34" charset="0"/>
            </a:rPr>
            <a:t> PREVUES</a:t>
          </a:r>
          <a:endParaRPr lang="fr-FR" sz="1100" b="1">
            <a:latin typeface="Bahnschrift SemiBold Condensed" panose="020B0502040204020203" pitchFamily="34" charset="0"/>
          </a:endParaRPr>
        </a:p>
      </xdr:txBody>
    </xdr:sp>
    <xdr:clientData fLocksWithSheet="0" fPrintsWithSheet="0"/>
  </xdr:twoCellAnchor>
  <xdr:twoCellAnchor>
    <xdr:from>
      <xdr:col>3</xdr:col>
      <xdr:colOff>133350</xdr:colOff>
      <xdr:row>1</xdr:row>
      <xdr:rowOff>85725</xdr:rowOff>
    </xdr:from>
    <xdr:to>
      <xdr:col>3</xdr:col>
      <xdr:colOff>685800</xdr:colOff>
      <xdr:row>1</xdr:row>
      <xdr:rowOff>247650</xdr:rowOff>
    </xdr:to>
    <xdr:cxnSp macro="">
      <xdr:nvCxnSpPr>
        <xdr:cNvPr id="11" name="Connecteur en angl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>
          <a:off x="4838700" y="276225"/>
          <a:ext cx="552450" cy="161925"/>
        </a:xfrm>
        <a:prstGeom prst="bentConnector3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180975</xdr:colOff>
      <xdr:row>2</xdr:row>
      <xdr:rowOff>219075</xdr:rowOff>
    </xdr:from>
    <xdr:to>
      <xdr:col>42</xdr:col>
      <xdr:colOff>438150</xdr:colOff>
      <xdr:row>14</xdr:row>
      <xdr:rowOff>95249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InterventionsR" displayName="TInterventionsR" ref="A1:B65" totalsRowShown="0">
  <autoFilter ref="A1:B65" xr:uid="{00000000-0009-0000-0100-000001000000}"/>
  <sortState xmlns:xlrd2="http://schemas.microsoft.com/office/spreadsheetml/2017/richdata2" ref="A2:B65">
    <sortCondition ref="A1:A65"/>
  </sortState>
  <tableColumns count="2">
    <tableColumn id="1" xr3:uid="{00000000-0010-0000-0000-000001000000}" name="PREVUES" dataDxfId="9"/>
    <tableColumn id="2" xr3:uid="{00000000-0010-0000-0000-000002000000}" name="APPAREILS 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nnee" displayName="TAnnee" ref="A1:A8" totalsRowShown="0" headerRowDxfId="8" dataDxfId="7">
  <autoFilter ref="A1:A8" xr:uid="{00000000-0009-0000-0100-000002000000}"/>
  <tableColumns count="1">
    <tableColumn id="1" xr3:uid="{00000000-0010-0000-0100-000001000000}" name="Annee" dataDxfId="6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Mois" displayName="TMois" ref="C1:C13" totalsRowShown="0" headerRowDxfId="5" dataDxfId="4">
  <autoFilter ref="C1:C13" xr:uid="{00000000-0009-0000-0100-000003000000}"/>
  <tableColumns count="1">
    <tableColumn id="1" xr3:uid="{00000000-0010-0000-0200-000001000000}" name="Mois" dataDxfId="3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ppareils" displayName="TAppareils" ref="E1:E8" totalsRowShown="0" headerRowDxfId="2" dataDxfId="1">
  <autoFilter ref="E1:E8" xr:uid="{00000000-0009-0000-0100-000004000000}"/>
  <tableColumns count="1">
    <tableColumn id="1" xr3:uid="{00000000-0010-0000-0300-000001000000}" name="LISTE APPAREIL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35"/>
  <sheetViews>
    <sheetView tabSelected="1" workbookViewId="0">
      <pane ySplit="4" topLeftCell="A8" activePane="bottomLeft" state="frozen"/>
      <selection pane="bottomLeft" activeCell="D16" sqref="D16"/>
    </sheetView>
  </sheetViews>
  <sheetFormatPr baseColWidth="10" defaultColWidth="9.140625" defaultRowHeight="15" x14ac:dyDescent="0.25"/>
  <cols>
    <col min="1" max="1" width="9.140625" style="30"/>
    <col min="2" max="2" width="30.28515625" style="30" customWidth="1"/>
    <col min="3" max="3" width="31.140625" style="30" customWidth="1"/>
    <col min="4" max="4" width="49.5703125" style="30" customWidth="1"/>
    <col min="5" max="5" width="39.85546875" style="30" customWidth="1"/>
    <col min="6" max="16384" width="9.140625" style="30"/>
  </cols>
  <sheetData>
    <row r="1" spans="2:5" x14ac:dyDescent="0.25">
      <c r="C1" s="31">
        <v>44167</v>
      </c>
    </row>
    <row r="2" spans="2:5" ht="22.5" x14ac:dyDescent="0.25">
      <c r="C2" s="32" t="s">
        <v>81</v>
      </c>
    </row>
    <row r="3" spans="2:5" ht="15.75" thickBot="1" x14ac:dyDescent="0.3"/>
    <row r="4" spans="2:5" ht="15.75" thickBot="1" x14ac:dyDescent="0.3">
      <c r="B4" s="33" t="s">
        <v>27</v>
      </c>
      <c r="C4" s="33" t="s">
        <v>28</v>
      </c>
      <c r="D4" s="33" t="s">
        <v>29</v>
      </c>
      <c r="E4" s="33" t="s">
        <v>30</v>
      </c>
    </row>
    <row r="5" spans="2:5" x14ac:dyDescent="0.25">
      <c r="B5" s="63" t="s">
        <v>31</v>
      </c>
      <c r="C5" s="46" t="s">
        <v>32</v>
      </c>
      <c r="D5" s="34" t="s">
        <v>33</v>
      </c>
      <c r="E5" s="49" t="s">
        <v>34</v>
      </c>
    </row>
    <row r="6" spans="2:5" x14ac:dyDescent="0.25">
      <c r="B6" s="64"/>
      <c r="C6" s="66"/>
      <c r="D6" s="35" t="s">
        <v>35</v>
      </c>
      <c r="E6" s="50"/>
    </row>
    <row r="7" spans="2:5" ht="15.75" thickBot="1" x14ac:dyDescent="0.3">
      <c r="B7" s="65"/>
      <c r="C7" s="67"/>
      <c r="D7" s="36" t="s">
        <v>36</v>
      </c>
      <c r="E7" s="51"/>
    </row>
    <row r="8" spans="2:5" x14ac:dyDescent="0.25">
      <c r="B8" s="43" t="s">
        <v>37</v>
      </c>
      <c r="C8" s="55" t="s">
        <v>38</v>
      </c>
      <c r="D8" s="34" t="s">
        <v>39</v>
      </c>
      <c r="E8" s="49" t="s">
        <v>40</v>
      </c>
    </row>
    <row r="9" spans="2:5" x14ac:dyDescent="0.25">
      <c r="B9" s="44"/>
      <c r="C9" s="56"/>
      <c r="D9" s="37" t="s">
        <v>41</v>
      </c>
      <c r="E9" s="50"/>
    </row>
    <row r="10" spans="2:5" x14ac:dyDescent="0.25">
      <c r="B10" s="44"/>
      <c r="C10" s="56"/>
      <c r="D10" s="37" t="s">
        <v>42</v>
      </c>
      <c r="E10" s="50"/>
    </row>
    <row r="11" spans="2:5" x14ac:dyDescent="0.25">
      <c r="B11" s="44"/>
      <c r="C11" s="56"/>
      <c r="D11" s="37" t="s">
        <v>43</v>
      </c>
      <c r="E11" s="50"/>
    </row>
    <row r="12" spans="2:5" x14ac:dyDescent="0.25">
      <c r="B12" s="44"/>
      <c r="C12" s="56"/>
      <c r="D12" s="37" t="s">
        <v>44</v>
      </c>
      <c r="E12" s="50"/>
    </row>
    <row r="13" spans="2:5" x14ac:dyDescent="0.25">
      <c r="B13" s="44"/>
      <c r="C13" s="56"/>
      <c r="D13" s="37" t="s">
        <v>45</v>
      </c>
      <c r="E13" s="50"/>
    </row>
    <row r="14" spans="2:5" x14ac:dyDescent="0.25">
      <c r="B14" s="44"/>
      <c r="C14" s="56"/>
      <c r="D14" s="37" t="s">
        <v>46</v>
      </c>
      <c r="E14" s="50"/>
    </row>
    <row r="15" spans="2:5" x14ac:dyDescent="0.25">
      <c r="B15" s="44"/>
      <c r="C15" s="56"/>
      <c r="D15" s="37" t="s">
        <v>47</v>
      </c>
      <c r="E15" s="68"/>
    </row>
    <row r="16" spans="2:5" ht="15.75" thickBot="1" x14ac:dyDescent="0.3">
      <c r="B16" s="45"/>
      <c r="C16" s="57"/>
      <c r="D16" s="36" t="s">
        <v>48</v>
      </c>
      <c r="E16" s="38" t="s">
        <v>49</v>
      </c>
    </row>
    <row r="17" spans="2:5" ht="15" customHeight="1" x14ac:dyDescent="0.25">
      <c r="B17" s="43" t="s">
        <v>25</v>
      </c>
      <c r="C17" s="55" t="s">
        <v>50</v>
      </c>
      <c r="D17" s="34" t="s">
        <v>51</v>
      </c>
      <c r="E17" s="58" t="s">
        <v>75</v>
      </c>
    </row>
    <row r="18" spans="2:5" x14ac:dyDescent="0.25">
      <c r="B18" s="44"/>
      <c r="C18" s="56"/>
      <c r="D18" s="37" t="s">
        <v>52</v>
      </c>
      <c r="E18" s="59"/>
    </row>
    <row r="19" spans="2:5" x14ac:dyDescent="0.25">
      <c r="B19" s="44"/>
      <c r="C19" s="56"/>
      <c r="D19" s="37" t="s">
        <v>53</v>
      </c>
      <c r="E19" s="59"/>
    </row>
    <row r="20" spans="2:5" ht="15.75" thickBot="1" x14ac:dyDescent="0.3">
      <c r="B20" s="45"/>
      <c r="C20" s="57"/>
      <c r="D20" s="36" t="s">
        <v>54</v>
      </c>
      <c r="E20" s="39" t="s">
        <v>82</v>
      </c>
    </row>
    <row r="21" spans="2:5" x14ac:dyDescent="0.25">
      <c r="B21" s="43" t="s">
        <v>55</v>
      </c>
      <c r="C21" s="60" t="s">
        <v>56</v>
      </c>
      <c r="D21" s="34" t="s">
        <v>57</v>
      </c>
      <c r="E21" s="49" t="s">
        <v>58</v>
      </c>
    </row>
    <row r="22" spans="2:5" ht="30" x14ac:dyDescent="0.25">
      <c r="B22" s="44"/>
      <c r="C22" s="61"/>
      <c r="D22" s="37" t="s">
        <v>59</v>
      </c>
      <c r="E22" s="50"/>
    </row>
    <row r="23" spans="2:5" x14ac:dyDescent="0.25">
      <c r="B23" s="44"/>
      <c r="C23" s="61"/>
      <c r="D23" s="37" t="s">
        <v>60</v>
      </c>
      <c r="E23" s="50"/>
    </row>
    <row r="24" spans="2:5" ht="30.75" thickBot="1" x14ac:dyDescent="0.3">
      <c r="B24" s="45"/>
      <c r="C24" s="62"/>
      <c r="D24" s="36" t="s">
        <v>61</v>
      </c>
      <c r="E24" s="51"/>
    </row>
    <row r="25" spans="2:5" x14ac:dyDescent="0.25">
      <c r="B25" s="43" t="s">
        <v>62</v>
      </c>
      <c r="C25" s="46" t="s">
        <v>56</v>
      </c>
      <c r="D25" s="34" t="s">
        <v>57</v>
      </c>
      <c r="E25" s="49" t="s">
        <v>58</v>
      </c>
    </row>
    <row r="26" spans="2:5" x14ac:dyDescent="0.25">
      <c r="B26" s="44"/>
      <c r="C26" s="47"/>
      <c r="D26" s="37" t="s">
        <v>60</v>
      </c>
      <c r="E26" s="50"/>
    </row>
    <row r="27" spans="2:5" ht="30" x14ac:dyDescent="0.25">
      <c r="B27" s="44"/>
      <c r="C27" s="47"/>
      <c r="D27" s="37" t="s">
        <v>63</v>
      </c>
      <c r="E27" s="50"/>
    </row>
    <row r="28" spans="2:5" ht="30" x14ac:dyDescent="0.25">
      <c r="B28" s="44"/>
      <c r="C28" s="47"/>
      <c r="D28" s="37" t="s">
        <v>64</v>
      </c>
      <c r="E28" s="50"/>
    </row>
    <row r="29" spans="2:5" ht="30.75" thickBot="1" x14ac:dyDescent="0.3">
      <c r="B29" s="45"/>
      <c r="C29" s="48"/>
      <c r="D29" s="36" t="s">
        <v>65</v>
      </c>
      <c r="E29" s="51"/>
    </row>
    <row r="30" spans="2:5" x14ac:dyDescent="0.25">
      <c r="B30" s="43" t="s">
        <v>23</v>
      </c>
      <c r="C30" s="46" t="s">
        <v>66</v>
      </c>
      <c r="D30" s="34" t="s">
        <v>67</v>
      </c>
      <c r="E30" s="52" t="s">
        <v>68</v>
      </c>
    </row>
    <row r="31" spans="2:5" x14ac:dyDescent="0.25">
      <c r="B31" s="44"/>
      <c r="C31" s="47"/>
      <c r="D31" s="37" t="s">
        <v>69</v>
      </c>
      <c r="E31" s="53"/>
    </row>
    <row r="32" spans="2:5" x14ac:dyDescent="0.25">
      <c r="B32" s="44"/>
      <c r="C32" s="47"/>
      <c r="D32" s="37" t="s">
        <v>70</v>
      </c>
      <c r="E32" s="53"/>
    </row>
    <row r="33" spans="2:5" ht="15.75" thickBot="1" x14ac:dyDescent="0.3">
      <c r="B33" s="45"/>
      <c r="C33" s="48"/>
      <c r="D33" s="36" t="s">
        <v>71</v>
      </c>
      <c r="E33" s="54"/>
    </row>
    <row r="34" spans="2:5" ht="15.75" thickBot="1" x14ac:dyDescent="0.3">
      <c r="B34" s="40" t="s">
        <v>72</v>
      </c>
      <c r="C34" s="41" t="s">
        <v>73</v>
      </c>
      <c r="D34" s="41" t="s">
        <v>74</v>
      </c>
      <c r="E34" s="42" t="s">
        <v>49</v>
      </c>
    </row>
    <row r="35" spans="2:5" ht="15.75" thickBot="1" x14ac:dyDescent="0.3">
      <c r="B35" s="40" t="s">
        <v>77</v>
      </c>
      <c r="C35" s="41" t="s">
        <v>78</v>
      </c>
      <c r="D35" s="41" t="s">
        <v>79</v>
      </c>
      <c r="E35" s="42" t="s">
        <v>80</v>
      </c>
    </row>
  </sheetData>
  <mergeCells count="18">
    <mergeCell ref="B5:B7"/>
    <mergeCell ref="C5:C7"/>
    <mergeCell ref="E5:E7"/>
    <mergeCell ref="B8:B16"/>
    <mergeCell ref="C8:C16"/>
    <mergeCell ref="E8:E15"/>
    <mergeCell ref="B17:B20"/>
    <mergeCell ref="C17:C20"/>
    <mergeCell ref="E17:E19"/>
    <mergeCell ref="B21:B24"/>
    <mergeCell ref="C21:C24"/>
    <mergeCell ref="E21:E24"/>
    <mergeCell ref="B25:B29"/>
    <mergeCell ref="C25:C29"/>
    <mergeCell ref="E25:E29"/>
    <mergeCell ref="B30:B33"/>
    <mergeCell ref="C30:C33"/>
    <mergeCell ref="E30:E3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  <pageSetUpPr fitToPage="1"/>
  </sheetPr>
  <dimension ref="A1:AX25"/>
  <sheetViews>
    <sheetView showGridLines="0" workbookViewId="0">
      <pane xSplit="2" ySplit="10" topLeftCell="C11" activePane="bottomRight" state="frozen"/>
      <selection activeCell="I7" sqref="I7"/>
      <selection pane="topRight" activeCell="I7" sqref="I7"/>
      <selection pane="bottomLeft" activeCell="I7" sqref="I7"/>
      <selection pane="bottomRight" activeCell="G13" sqref="G13"/>
    </sheetView>
  </sheetViews>
  <sheetFormatPr baseColWidth="10" defaultRowHeight="15" x14ac:dyDescent="0.25"/>
  <cols>
    <col min="1" max="1" width="1.28515625" customWidth="1"/>
    <col min="2" max="2" width="25.28515625" customWidth="1"/>
    <col min="3" max="32" width="3.42578125" customWidth="1"/>
    <col min="33" max="33" width="3.85546875" customWidth="1"/>
    <col min="34" max="34" width="1.5703125" customWidth="1"/>
    <col min="35" max="35" width="7.28515625" customWidth="1"/>
    <col min="36" max="36" width="3.28515625" customWidth="1"/>
    <col min="37" max="37" width="8.28515625" customWidth="1"/>
    <col min="40" max="40" width="5.5703125" customWidth="1"/>
    <col min="42" max="42" width="12.42578125" customWidth="1"/>
    <col min="44" max="44" width="3.140625" customWidth="1"/>
    <col min="49" max="49" width="11.42578125" style="1"/>
    <col min="50" max="50" width="11.42578125" style="2"/>
  </cols>
  <sheetData>
    <row r="1" spans="1:44" ht="7.5" customHeight="1" x14ac:dyDescent="0.25"/>
    <row r="2" spans="1:44" ht="21" customHeight="1" x14ac:dyDescent="0.25">
      <c r="B2" s="31">
        <v>44167</v>
      </c>
      <c r="C2" s="70" t="str">
        <f>"SYNTHESE INTERVENTIONS PREVUES - "&amp;MoisSelect&amp;" "&amp;AnneeSelect</f>
        <v>SYNTHESE INTERVENTIONS PREVUES - Juin 2020</v>
      </c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R2" s="22"/>
    </row>
    <row r="3" spans="1:44" ht="21" customHeight="1" x14ac:dyDescent="0.25">
      <c r="B3" s="32" t="s">
        <v>81</v>
      </c>
      <c r="C3" s="24"/>
      <c r="D3" s="24"/>
      <c r="E3" s="24"/>
      <c r="F3" s="24"/>
      <c r="G3" s="24"/>
      <c r="H3" s="25"/>
      <c r="I3" s="25"/>
      <c r="J3" s="25"/>
      <c r="K3" s="25"/>
      <c r="L3" s="25"/>
      <c r="M3" s="25"/>
      <c r="N3" s="26" t="s">
        <v>26</v>
      </c>
      <c r="O3" s="25"/>
      <c r="P3" s="25"/>
      <c r="Q3" s="25"/>
      <c r="R3" s="25"/>
      <c r="S3" s="25"/>
      <c r="T3" s="25"/>
      <c r="U3" s="25"/>
      <c r="V3" s="25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R3" s="22"/>
    </row>
    <row r="4" spans="1:44" ht="19.5" x14ac:dyDescent="0.3">
      <c r="C4" s="27"/>
      <c r="D4" s="27"/>
      <c r="E4" s="27"/>
      <c r="F4" s="27"/>
      <c r="G4" s="71" t="s">
        <v>3</v>
      </c>
      <c r="H4" s="71"/>
      <c r="I4" s="71"/>
      <c r="J4" s="72">
        <v>2020</v>
      </c>
      <c r="K4" s="72"/>
      <c r="L4" s="72"/>
      <c r="M4" s="18">
        <f>DATE(AnneeSelect,$M$6,1)</f>
        <v>43983</v>
      </c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R4" s="22"/>
    </row>
    <row r="5" spans="1:44" ht="11.25" customHeight="1" x14ac:dyDescent="0.25">
      <c r="J5" s="16"/>
      <c r="AN5" s="16"/>
      <c r="AR5" s="22"/>
    </row>
    <row r="6" spans="1:44" ht="19.5" x14ac:dyDescent="0.25">
      <c r="H6" s="13" t="s">
        <v>4</v>
      </c>
      <c r="J6" s="72" t="s">
        <v>10</v>
      </c>
      <c r="K6" s="72"/>
      <c r="L6" s="72"/>
      <c r="M6" s="17">
        <f>MATCH(MoisSelect,ListeMois,0)</f>
        <v>6</v>
      </c>
      <c r="AN6" s="16"/>
      <c r="AO6" s="18">
        <f>EOMONTH(M4,0)</f>
        <v>44012</v>
      </c>
      <c r="AP6" s="16"/>
      <c r="AR6" s="22"/>
    </row>
    <row r="7" spans="1:44" ht="19.5" customHeight="1" x14ac:dyDescent="0.25">
      <c r="J7" s="16"/>
      <c r="AD7" s="69" t="s">
        <v>17</v>
      </c>
      <c r="AE7" s="69"/>
      <c r="AF7" s="69"/>
      <c r="AG7" s="69"/>
      <c r="AI7" s="28">
        <f>SUM($C$11:$AG$17)</f>
        <v>3</v>
      </c>
      <c r="AR7" s="22"/>
    </row>
    <row r="8" spans="1:44" ht="12" customHeight="1" x14ac:dyDescent="0.25">
      <c r="B8" s="7"/>
      <c r="D8" s="6"/>
      <c r="E8" s="6"/>
      <c r="AR8" s="22"/>
    </row>
    <row r="9" spans="1:44" ht="9.75" customHeight="1" x14ac:dyDescent="0.25"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R9" s="22"/>
    </row>
    <row r="10" spans="1:44" ht="44.25" customHeight="1" x14ac:dyDescent="0.25">
      <c r="A10" s="3"/>
      <c r="B10" s="14" t="s">
        <v>20</v>
      </c>
      <c r="C10" s="15">
        <f>$M$4</f>
        <v>43983</v>
      </c>
      <c r="D10" s="15">
        <f>C10+1</f>
        <v>43984</v>
      </c>
      <c r="E10" s="15">
        <f t="shared" ref="E10:AG10" si="0">D10+1</f>
        <v>43985</v>
      </c>
      <c r="F10" s="15">
        <f t="shared" si="0"/>
        <v>43986</v>
      </c>
      <c r="G10" s="15">
        <f t="shared" si="0"/>
        <v>43987</v>
      </c>
      <c r="H10" s="15">
        <f t="shared" si="0"/>
        <v>43988</v>
      </c>
      <c r="I10" s="15">
        <f t="shared" si="0"/>
        <v>43989</v>
      </c>
      <c r="J10" s="15">
        <f t="shared" si="0"/>
        <v>43990</v>
      </c>
      <c r="K10" s="15">
        <f t="shared" si="0"/>
        <v>43991</v>
      </c>
      <c r="L10" s="15">
        <f t="shared" si="0"/>
        <v>43992</v>
      </c>
      <c r="M10" s="15">
        <f t="shared" si="0"/>
        <v>43993</v>
      </c>
      <c r="N10" s="15">
        <f t="shared" si="0"/>
        <v>43994</v>
      </c>
      <c r="O10" s="15">
        <f t="shared" si="0"/>
        <v>43995</v>
      </c>
      <c r="P10" s="15">
        <f t="shared" si="0"/>
        <v>43996</v>
      </c>
      <c r="Q10" s="15">
        <f t="shared" si="0"/>
        <v>43997</v>
      </c>
      <c r="R10" s="15">
        <f t="shared" si="0"/>
        <v>43998</v>
      </c>
      <c r="S10" s="15">
        <f t="shared" si="0"/>
        <v>43999</v>
      </c>
      <c r="T10" s="15">
        <f t="shared" si="0"/>
        <v>44000</v>
      </c>
      <c r="U10" s="15">
        <f t="shared" si="0"/>
        <v>44001</v>
      </c>
      <c r="V10" s="15">
        <f t="shared" si="0"/>
        <v>44002</v>
      </c>
      <c r="W10" s="15">
        <f t="shared" si="0"/>
        <v>44003</v>
      </c>
      <c r="X10" s="15">
        <f t="shared" si="0"/>
        <v>44004</v>
      </c>
      <c r="Y10" s="15">
        <f t="shared" si="0"/>
        <v>44005</v>
      </c>
      <c r="Z10" s="15">
        <f t="shared" si="0"/>
        <v>44006</v>
      </c>
      <c r="AA10" s="15">
        <f t="shared" si="0"/>
        <v>44007</v>
      </c>
      <c r="AB10" s="15">
        <f t="shared" si="0"/>
        <v>44008</v>
      </c>
      <c r="AC10" s="15">
        <f t="shared" si="0"/>
        <v>44009</v>
      </c>
      <c r="AD10" s="15">
        <f t="shared" si="0"/>
        <v>44010</v>
      </c>
      <c r="AE10" s="15">
        <f t="shared" si="0"/>
        <v>44011</v>
      </c>
      <c r="AF10" s="15">
        <f t="shared" si="0"/>
        <v>44012</v>
      </c>
      <c r="AG10" s="15">
        <f t="shared" si="0"/>
        <v>44013</v>
      </c>
      <c r="AH10" s="3"/>
      <c r="AI10" s="14" t="s">
        <v>0</v>
      </c>
      <c r="AR10" s="22"/>
    </row>
    <row r="11" spans="1:44" ht="18.75" customHeight="1" x14ac:dyDescent="0.3">
      <c r="B11" s="21" t="str">
        <f>IF('MES LISTES'!E2&lt;&gt;"",'MES LISTES'!E2,"")</f>
        <v>Appareils biomédicaux</v>
      </c>
      <c r="C11" s="20">
        <f>SUMPRODUCT((TInterventionsR[[APPAREILS ]]=$B11)*(TInterventionsR[PREVUES]=C$10))</f>
        <v>0</v>
      </c>
      <c r="D11" s="20" cm="1">
        <f t="array" ref="D11">SUMPRODUCT((TInterventionsR[[APPAREILS ]]=$B11)*(TInterventionsR[PREVUES]=D$10))</f>
        <v>0</v>
      </c>
      <c r="E11" s="20" cm="1">
        <f t="array" ref="E11">SUMPRODUCT((TInterventionsR[[APPAREILS ]]=$B11)*(TInterventionsR[PREVUES]=E$10))</f>
        <v>0</v>
      </c>
      <c r="F11" s="20" cm="1">
        <f t="array" ref="F11">SUMPRODUCT((TInterventionsR[[APPAREILS ]]=$B11)*(TInterventionsR[PREVUES]=F$10))</f>
        <v>0</v>
      </c>
      <c r="G11" s="20" cm="1">
        <f t="array" ref="G11">SUMPRODUCT((TInterventionsR[[APPAREILS ]]=$B11)*(TInterventionsR[PREVUES]=G$10))</f>
        <v>1</v>
      </c>
      <c r="H11" s="20" cm="1">
        <f t="array" ref="H11">SUMPRODUCT((TInterventionsR[[APPAREILS ]]=$B11)*(TInterventionsR[PREVUES]=H$10))</f>
        <v>0</v>
      </c>
      <c r="I11" s="20" cm="1">
        <f t="array" ref="I11">SUMPRODUCT((TInterventionsR[[APPAREILS ]]=$B11)*(TInterventionsR[PREVUES]=I$10))</f>
        <v>0</v>
      </c>
      <c r="J11" s="20" cm="1">
        <f t="array" ref="J11">SUMPRODUCT((TInterventionsR[[APPAREILS ]]=$B11)*(TInterventionsR[PREVUES]=J$10))</f>
        <v>0</v>
      </c>
      <c r="K11" s="20" cm="1">
        <f t="array" ref="K11">SUMPRODUCT((TInterventionsR[[APPAREILS ]]=$B11)*(TInterventionsR[PREVUES]=K$10))</f>
        <v>0</v>
      </c>
      <c r="L11" s="20" cm="1">
        <f t="array" ref="L11">SUMPRODUCT((TInterventionsR[[APPAREILS ]]=$B11)*(TInterventionsR[PREVUES]=L$10))</f>
        <v>0</v>
      </c>
      <c r="M11" s="20" cm="1">
        <f t="array" ref="M11">SUMPRODUCT((TInterventionsR[[APPAREILS ]]=$B11)*(TInterventionsR[PREVUES]=M$10))</f>
        <v>0</v>
      </c>
      <c r="N11" s="20" cm="1">
        <f t="array" ref="N11">SUMPRODUCT((TInterventionsR[[APPAREILS ]]=$B11)*(TInterventionsR[PREVUES]=N$10))</f>
        <v>0</v>
      </c>
      <c r="O11" s="20" cm="1">
        <f t="array" ref="O11">SUMPRODUCT((TInterventionsR[[APPAREILS ]]=$B11)*(TInterventionsR[PREVUES]=O$10))</f>
        <v>0</v>
      </c>
      <c r="P11" s="20" cm="1">
        <f t="array" ref="P11">SUMPRODUCT((TInterventionsR[[APPAREILS ]]=$B11)*(TInterventionsR[PREVUES]=P$10))</f>
        <v>0</v>
      </c>
      <c r="Q11" s="20" cm="1">
        <f t="array" ref="Q11">SUMPRODUCT((TInterventionsR[[APPAREILS ]]=$B11)*(TInterventionsR[PREVUES]=Q$10))</f>
        <v>0</v>
      </c>
      <c r="R11" s="20" cm="1">
        <f t="array" ref="R11">SUMPRODUCT((TInterventionsR[[APPAREILS ]]=$B11)*(TInterventionsR[PREVUES]=R$10))</f>
        <v>0</v>
      </c>
      <c r="S11" s="20" cm="1">
        <f t="array" ref="S11">SUMPRODUCT((TInterventionsR[[APPAREILS ]]=$B11)*(TInterventionsR[PREVUES]=S$10))</f>
        <v>0</v>
      </c>
      <c r="T11" s="20" cm="1">
        <f t="array" ref="T11">SUMPRODUCT((TInterventionsR[[APPAREILS ]]=$B11)*(TInterventionsR[PREVUES]=T$10))</f>
        <v>0</v>
      </c>
      <c r="U11" s="20" cm="1">
        <f t="array" ref="U11">SUMPRODUCT((TInterventionsR[[APPAREILS ]]=$B11)*(TInterventionsR[PREVUES]=U$10))</f>
        <v>0</v>
      </c>
      <c r="V11" s="20" cm="1">
        <f t="array" ref="V11">SUMPRODUCT((TInterventionsR[[APPAREILS ]]=$B11)*(TInterventionsR[PREVUES]=V$10))</f>
        <v>0</v>
      </c>
      <c r="W11" s="20" cm="1">
        <f t="array" ref="W11">SUMPRODUCT((TInterventionsR[[APPAREILS ]]=$B11)*(TInterventionsR[PREVUES]=W$10))</f>
        <v>0</v>
      </c>
      <c r="X11" s="20" cm="1">
        <f t="array" ref="X11">SUMPRODUCT((TInterventionsR[[APPAREILS ]]=$B11)*(TInterventionsR[PREVUES]=X$10))</f>
        <v>0</v>
      </c>
      <c r="Y11" s="20" cm="1">
        <f t="array" ref="Y11">SUMPRODUCT((TInterventionsR[[APPAREILS ]]=$B11)*(TInterventionsR[PREVUES]=Y$10))</f>
        <v>0</v>
      </c>
      <c r="Z11" s="20" cm="1">
        <f t="array" ref="Z11">SUMPRODUCT((TInterventionsR[[APPAREILS ]]=$B11)*(TInterventionsR[PREVUES]=Z$10))</f>
        <v>0</v>
      </c>
      <c r="AA11" s="20" cm="1">
        <f t="array" ref="AA11">SUMPRODUCT((TInterventionsR[[APPAREILS ]]=$B11)*(TInterventionsR[PREVUES]=AA$10))</f>
        <v>0</v>
      </c>
      <c r="AB11" s="20" cm="1">
        <f t="array" ref="AB11">SUMPRODUCT((TInterventionsR[[APPAREILS ]]=$B11)*(TInterventionsR[PREVUES]=AB$10))</f>
        <v>0</v>
      </c>
      <c r="AC11" s="20" cm="1">
        <f t="array" ref="AC11">SUMPRODUCT((TInterventionsR[[APPAREILS ]]=$B11)*(TInterventionsR[PREVUES]=AC$10))</f>
        <v>0</v>
      </c>
      <c r="AD11" s="20" cm="1">
        <f t="array" ref="AD11">SUMPRODUCT((TInterventionsR[[APPAREILS ]]=$B11)*(TInterventionsR[PREVUES]=AD$10))</f>
        <v>0</v>
      </c>
      <c r="AE11" s="20" cm="1">
        <f t="array" ref="AE11">IF(MONTH(AE$10)=$M$6,SUMPRODUCT((TInterventionsR[[APPAREILS ]]=$B11)*(TInterventionsR[PREVUES]=AE$10)),"")</f>
        <v>0</v>
      </c>
      <c r="AF11" s="20" cm="1">
        <f t="array" ref="AF11">IF(MONTH(AF$10)=$M$6,SUMPRODUCT((TInterventionsR[[APPAREILS ]]=$B11)*(TInterventionsR[PREVUES]=AF$10)),"")</f>
        <v>0</v>
      </c>
      <c r="AG11" s="20" t="str" cm="1">
        <f t="array" ref="AG11">IF(MONTH(AG$10)=$M$6,SUMPRODUCT((TInterventionsR[[APPAREILS ]]=$B11)*(TInterventionsR[PREVUES]=AG$10)),"")</f>
        <v/>
      </c>
      <c r="AI11" s="29">
        <f>SUM(C11:AG11)</f>
        <v>1</v>
      </c>
      <c r="AR11" s="22"/>
    </row>
    <row r="12" spans="1:44" ht="18.75" customHeight="1" x14ac:dyDescent="0.3">
      <c r="B12" s="21" t="str">
        <f>IF('MES LISTES'!E3&lt;&gt;"",'MES LISTES'!E3,"")</f>
        <v>Appareils informatiques &amp; Tel</v>
      </c>
      <c r="C12" s="20" cm="1">
        <f t="array" ref="C12">SUMPRODUCT((TInterventionsR[[APPAREILS ]]=$B12)*(TInterventionsR[PREVUES]=C$10))</f>
        <v>0</v>
      </c>
      <c r="D12" s="20" cm="1">
        <f t="array" ref="D12">SUMPRODUCT((TInterventionsR[[APPAREILS ]]=$B12)*(TInterventionsR[PREVUES]=D$10))</f>
        <v>0</v>
      </c>
      <c r="E12" s="20" cm="1">
        <f t="array" ref="E12">SUMPRODUCT((TInterventionsR[[APPAREILS ]]=$B12)*(TInterventionsR[PREVUES]=E$10))</f>
        <v>0</v>
      </c>
      <c r="F12" s="20" cm="1">
        <f t="array" ref="F12">SUMPRODUCT((TInterventionsR[[APPAREILS ]]=$B12)*(TInterventionsR[PREVUES]=F$10))</f>
        <v>0</v>
      </c>
      <c r="G12" s="20" cm="1">
        <f t="array" ref="G12">SUMPRODUCT((TInterventionsR[[APPAREILS ]]=$B12)*(TInterventionsR[PREVUES]=G$10))</f>
        <v>0</v>
      </c>
      <c r="H12" s="20" cm="1">
        <f t="array" ref="H12">SUMPRODUCT((TInterventionsR[[APPAREILS ]]=$B12)*(TInterventionsR[PREVUES]=H$10))</f>
        <v>0</v>
      </c>
      <c r="I12" s="20" cm="1">
        <f t="array" ref="I12">SUMPRODUCT((TInterventionsR[[APPAREILS ]]=$B12)*(TInterventionsR[PREVUES]=I$10))</f>
        <v>0</v>
      </c>
      <c r="J12" s="20" cm="1">
        <f t="array" ref="J12">SUMPRODUCT((TInterventionsR[[APPAREILS ]]=$B12)*(TInterventionsR[PREVUES]=J$10))</f>
        <v>0</v>
      </c>
      <c r="K12" s="20" cm="1">
        <f t="array" ref="K12">SUMPRODUCT((TInterventionsR[[APPAREILS ]]=$B12)*(TInterventionsR[PREVUES]=K$10))</f>
        <v>0</v>
      </c>
      <c r="L12" s="20" cm="1">
        <f t="array" ref="L12">SUMPRODUCT((TInterventionsR[[APPAREILS ]]=$B12)*(TInterventionsR[PREVUES]=L$10))</f>
        <v>0</v>
      </c>
      <c r="M12" s="20" cm="1">
        <f t="array" ref="M12">SUMPRODUCT((TInterventionsR[[APPAREILS ]]=$B12)*(TInterventionsR[PREVUES]=M$10))</f>
        <v>0</v>
      </c>
      <c r="N12" s="20" cm="1">
        <f t="array" ref="N12">SUMPRODUCT((TInterventionsR[[APPAREILS ]]=$B12)*(TInterventionsR[PREVUES]=N$10))</f>
        <v>0</v>
      </c>
      <c r="O12" s="20" cm="1">
        <f t="array" ref="O12">SUMPRODUCT((TInterventionsR[[APPAREILS ]]=$B12)*(TInterventionsR[PREVUES]=O$10))</f>
        <v>0</v>
      </c>
      <c r="P12" s="20" cm="1">
        <f t="array" ref="P12">SUMPRODUCT((TInterventionsR[[APPAREILS ]]=$B12)*(TInterventionsR[PREVUES]=P$10))</f>
        <v>0</v>
      </c>
      <c r="Q12" s="20" cm="1">
        <f t="array" ref="Q12">SUMPRODUCT((TInterventionsR[[APPAREILS ]]=$B12)*(TInterventionsR[PREVUES]=Q$10))</f>
        <v>0</v>
      </c>
      <c r="R12" s="20" cm="1">
        <f t="array" ref="R12">SUMPRODUCT((TInterventionsR[[APPAREILS ]]=$B12)*(TInterventionsR[PREVUES]=R$10))</f>
        <v>0</v>
      </c>
      <c r="S12" s="20" cm="1">
        <f t="array" ref="S12">SUMPRODUCT((TInterventionsR[[APPAREILS ]]=$B12)*(TInterventionsR[PREVUES]=S$10))</f>
        <v>0</v>
      </c>
      <c r="T12" s="20" cm="1">
        <f t="array" ref="T12">SUMPRODUCT((TInterventionsR[[APPAREILS ]]=$B12)*(TInterventionsR[PREVUES]=T$10))</f>
        <v>0</v>
      </c>
      <c r="U12" s="20" cm="1">
        <f t="array" ref="U12">SUMPRODUCT((TInterventionsR[[APPAREILS ]]=$B12)*(TInterventionsR[PREVUES]=U$10))</f>
        <v>0</v>
      </c>
      <c r="V12" s="20" cm="1">
        <f t="array" ref="V12">SUMPRODUCT((TInterventionsR[[APPAREILS ]]=$B12)*(TInterventionsR[PREVUES]=V$10))</f>
        <v>0</v>
      </c>
      <c r="W12" s="20" cm="1">
        <f t="array" ref="W12">SUMPRODUCT((TInterventionsR[[APPAREILS ]]=$B12)*(TInterventionsR[PREVUES]=W$10))</f>
        <v>0</v>
      </c>
      <c r="X12" s="20" cm="1">
        <f t="array" ref="X12">SUMPRODUCT((TInterventionsR[[APPAREILS ]]=$B12)*(TInterventionsR[PREVUES]=X$10))</f>
        <v>0</v>
      </c>
      <c r="Y12" s="20" cm="1">
        <f t="array" ref="Y12">SUMPRODUCT((TInterventionsR[[APPAREILS ]]=$B12)*(TInterventionsR[PREVUES]=Y$10))</f>
        <v>0</v>
      </c>
      <c r="Z12" s="20" cm="1">
        <f t="array" ref="Z12">SUMPRODUCT((TInterventionsR[[APPAREILS ]]=$B12)*(TInterventionsR[PREVUES]=Z$10))</f>
        <v>0</v>
      </c>
      <c r="AA12" s="20" cm="1">
        <f t="array" ref="AA12">SUMPRODUCT((TInterventionsR[[APPAREILS ]]=$B12)*(TInterventionsR[PREVUES]=AA$10))</f>
        <v>0</v>
      </c>
      <c r="AB12" s="20" cm="1">
        <f t="array" ref="AB12">SUMPRODUCT((TInterventionsR[[APPAREILS ]]=$B12)*(TInterventionsR[PREVUES]=AB$10))</f>
        <v>0</v>
      </c>
      <c r="AC12" s="20" cm="1">
        <f t="array" ref="AC12">SUMPRODUCT((TInterventionsR[[APPAREILS ]]=$B12)*(TInterventionsR[PREVUES]=AC$10))</f>
        <v>0</v>
      </c>
      <c r="AD12" s="20" cm="1">
        <f t="array" ref="AD12">SUMPRODUCT((TInterventionsR[[APPAREILS ]]=$B12)*(TInterventionsR[PREVUES]=AD$10))</f>
        <v>0</v>
      </c>
      <c r="AE12" s="20" cm="1">
        <f t="array" ref="AE12">IF(MONTH(AE$10)=$M$6,SUMPRODUCT((TInterventionsR[[APPAREILS ]]=$B12)*(TInterventionsR[PREVUES]=AE$10)),"")</f>
        <v>0</v>
      </c>
      <c r="AF12" s="20" cm="1">
        <f t="array" ref="AF12">IF(MONTH(AF$10)=$M$6,SUMPRODUCT((TInterventionsR[[APPAREILS ]]=$B12)*(TInterventionsR[PREVUES]=AF$10)),"")</f>
        <v>0</v>
      </c>
      <c r="AG12" s="20" t="str" cm="1">
        <f t="array" ref="AG12">IF(MONTH(AG$10)=$M$6,SUMPRODUCT((TInterventionsR[[APPAREILS ]]=$B12)*(TInterventionsR[PREVUES]=AG$10)),"")</f>
        <v/>
      </c>
      <c r="AI12" s="29">
        <f t="shared" ref="AI12" si="1">SUM(C12:AG12)</f>
        <v>0</v>
      </c>
      <c r="AR12" s="22"/>
    </row>
    <row r="13" spans="1:44" ht="18.75" customHeight="1" x14ac:dyDescent="0.3">
      <c r="B13" s="21" t="str">
        <f>IF('MES LISTES'!E4&lt;&gt;"",'MES LISTES'!E4,"")</f>
        <v>Ascenceur</v>
      </c>
      <c r="C13" s="20" cm="1">
        <f t="array" ref="C13">SUMPRODUCT((TInterventionsR[[APPAREILS ]]=$B13)*(TInterventionsR[PREVUES]=C$10))</f>
        <v>0</v>
      </c>
      <c r="D13" s="20" cm="1">
        <f t="array" ref="D13">SUMPRODUCT((TInterventionsR[[APPAREILS ]]=$B13)*(TInterventionsR[PREVUES]=D$10))</f>
        <v>0</v>
      </c>
      <c r="E13" s="20" cm="1">
        <f t="array" ref="E13">SUMPRODUCT((TInterventionsR[[APPAREILS ]]=$B13)*(TInterventionsR[PREVUES]=E$10))</f>
        <v>0</v>
      </c>
      <c r="F13" s="20" cm="1">
        <f t="array" ref="F13">SUMPRODUCT((TInterventionsR[[APPAREILS ]]=$B13)*(TInterventionsR[PREVUES]=F$10))</f>
        <v>0</v>
      </c>
      <c r="G13" s="20" cm="1">
        <f t="array" ref="G13">SUMPRODUCT((TInterventionsR[[APPAREILS ]]=$B13)*(TInterventionsR[PREVUES]=G$10))</f>
        <v>1</v>
      </c>
      <c r="H13" s="20" cm="1">
        <f t="array" ref="H13">SUMPRODUCT((TInterventionsR[[APPAREILS ]]=$B13)*(TInterventionsR[PREVUES]=H$10))</f>
        <v>0</v>
      </c>
      <c r="I13" s="20" cm="1">
        <f t="array" ref="I13">SUMPRODUCT((TInterventionsR[[APPAREILS ]]=$B13)*(TInterventionsR[PREVUES]=I$10))</f>
        <v>0</v>
      </c>
      <c r="J13" s="20" cm="1">
        <f t="array" ref="J13">SUMPRODUCT((TInterventionsR[[APPAREILS ]]=$B13)*(TInterventionsR[PREVUES]=J$10))</f>
        <v>0</v>
      </c>
      <c r="K13" s="20" cm="1">
        <f t="array" ref="K13">SUMPRODUCT((TInterventionsR[[APPAREILS ]]=$B13)*(TInterventionsR[PREVUES]=K$10))</f>
        <v>0</v>
      </c>
      <c r="L13" s="20" cm="1">
        <f t="array" ref="L13">SUMPRODUCT((TInterventionsR[[APPAREILS ]]=$B13)*(TInterventionsR[PREVUES]=L$10))</f>
        <v>0</v>
      </c>
      <c r="M13" s="20" cm="1">
        <f t="array" ref="M13">SUMPRODUCT((TInterventionsR[[APPAREILS ]]=$B13)*(TInterventionsR[PREVUES]=M$10))</f>
        <v>0</v>
      </c>
      <c r="N13" s="20" cm="1">
        <f t="array" ref="N13">SUMPRODUCT((TInterventionsR[[APPAREILS ]]=$B13)*(TInterventionsR[PREVUES]=N$10))</f>
        <v>0</v>
      </c>
      <c r="O13" s="20" cm="1">
        <f t="array" ref="O13">SUMPRODUCT((TInterventionsR[[APPAREILS ]]=$B13)*(TInterventionsR[PREVUES]=O$10))</f>
        <v>0</v>
      </c>
      <c r="P13" s="20" cm="1">
        <f t="array" ref="P13">SUMPRODUCT((TInterventionsR[[APPAREILS ]]=$B13)*(TInterventionsR[PREVUES]=P$10))</f>
        <v>0</v>
      </c>
      <c r="Q13" s="20" cm="1">
        <f t="array" ref="Q13">SUMPRODUCT((TInterventionsR[[APPAREILS ]]=$B13)*(TInterventionsR[PREVUES]=Q$10))</f>
        <v>0</v>
      </c>
      <c r="R13" s="20" cm="1">
        <f t="array" ref="R13">SUMPRODUCT((TInterventionsR[[APPAREILS ]]=$B13)*(TInterventionsR[PREVUES]=R$10))</f>
        <v>0</v>
      </c>
      <c r="S13" s="20" cm="1">
        <f t="array" ref="S13">SUMPRODUCT((TInterventionsR[[APPAREILS ]]=$B13)*(TInterventionsR[PREVUES]=S$10))</f>
        <v>0</v>
      </c>
      <c r="T13" s="20" cm="1">
        <f t="array" ref="T13">SUMPRODUCT((TInterventionsR[[APPAREILS ]]=$B13)*(TInterventionsR[PREVUES]=T$10))</f>
        <v>0</v>
      </c>
      <c r="U13" s="20" cm="1">
        <f t="array" ref="U13">SUMPRODUCT((TInterventionsR[[APPAREILS ]]=$B13)*(TInterventionsR[PREVUES]=U$10))</f>
        <v>0</v>
      </c>
      <c r="V13" s="20" cm="1">
        <f t="array" ref="V13">SUMPRODUCT((TInterventionsR[[APPAREILS ]]=$B13)*(TInterventionsR[PREVUES]=V$10))</f>
        <v>0</v>
      </c>
      <c r="W13" s="20" cm="1">
        <f t="array" ref="W13">SUMPRODUCT((TInterventionsR[[APPAREILS ]]=$B13)*(TInterventionsR[PREVUES]=W$10))</f>
        <v>0</v>
      </c>
      <c r="X13" s="20" cm="1">
        <f t="array" ref="X13">SUMPRODUCT((TInterventionsR[[APPAREILS ]]=$B13)*(TInterventionsR[PREVUES]=X$10))</f>
        <v>0</v>
      </c>
      <c r="Y13" s="20" cm="1">
        <f t="array" ref="Y13">SUMPRODUCT((TInterventionsR[[APPAREILS ]]=$B13)*(TInterventionsR[PREVUES]=Y$10))</f>
        <v>0</v>
      </c>
      <c r="Z13" s="20" cm="1">
        <f t="array" ref="Z13">SUMPRODUCT((TInterventionsR[[APPAREILS ]]=$B13)*(TInterventionsR[PREVUES]=Z$10))</f>
        <v>0</v>
      </c>
      <c r="AA13" s="20" cm="1">
        <f t="array" ref="AA13">SUMPRODUCT((TInterventionsR[[APPAREILS ]]=$B13)*(TInterventionsR[PREVUES]=AA$10))</f>
        <v>0</v>
      </c>
      <c r="AB13" s="20" cm="1">
        <f t="array" ref="AB13">SUMPRODUCT((TInterventionsR[[APPAREILS ]]=$B13)*(TInterventionsR[PREVUES]=AB$10))</f>
        <v>0</v>
      </c>
      <c r="AC13" s="20" cm="1">
        <f t="array" ref="AC13">SUMPRODUCT((TInterventionsR[[APPAREILS ]]=$B13)*(TInterventionsR[PREVUES]=AC$10))</f>
        <v>0</v>
      </c>
      <c r="AD13" s="20" cm="1">
        <f t="array" ref="AD13">SUMPRODUCT((TInterventionsR[[APPAREILS ]]=$B13)*(TInterventionsR[PREVUES]=AD$10))</f>
        <v>0</v>
      </c>
      <c r="AE13" s="20" cm="1">
        <f t="array" ref="AE13">IF(MONTH(AE$10)=$M$6,SUMPRODUCT((TInterventionsR[[APPAREILS ]]=$B13)*(TInterventionsR[PREVUES]=AE$10)),"")</f>
        <v>0</v>
      </c>
      <c r="AF13" s="20" cm="1">
        <f t="array" ref="AF13">IF(MONTH(AF$10)=$M$6,SUMPRODUCT((TInterventionsR[[APPAREILS ]]=$B13)*(TInterventionsR[PREVUES]=AF$10)),"")</f>
        <v>0</v>
      </c>
      <c r="AG13" s="20" t="str" cm="1">
        <f t="array" ref="AG13">IF(MONTH(AG$10)=$M$6,SUMPRODUCT((TInterventionsR[[APPAREILS ]]=$B13)*(TInterventionsR[PREVUES]=AG$10)),"")</f>
        <v/>
      </c>
      <c r="AI13" s="29">
        <f>SUM(C13:AG13)</f>
        <v>1</v>
      </c>
      <c r="AR13" s="22"/>
    </row>
    <row r="14" spans="1:44" ht="18.75" customHeight="1" x14ac:dyDescent="0.3">
      <c r="B14" s="21" t="str">
        <f>IF('MES LISTES'!E5&lt;&gt;"",'MES LISTES'!E5,"")</f>
        <v>Groupe électrogène</v>
      </c>
      <c r="C14" s="20" cm="1">
        <f t="array" ref="C14">SUMPRODUCT((TInterventionsR[[APPAREILS ]]=$B14)*(TInterventionsR[PREVUES]=C$10))</f>
        <v>0</v>
      </c>
      <c r="D14" s="20" cm="1">
        <f t="array" ref="D14">SUMPRODUCT((TInterventionsR[[APPAREILS ]]=$B14)*(TInterventionsR[PREVUES]=D$10))</f>
        <v>0</v>
      </c>
      <c r="E14" s="20" cm="1">
        <f t="array" ref="E14">SUMPRODUCT((TInterventionsR[[APPAREILS ]]=$B14)*(TInterventionsR[PREVUES]=E$10))</f>
        <v>0</v>
      </c>
      <c r="F14" s="20" cm="1">
        <f t="array" ref="F14">SUMPRODUCT((TInterventionsR[[APPAREILS ]]=$B14)*(TInterventionsR[PREVUES]=F$10))</f>
        <v>0</v>
      </c>
      <c r="G14" s="20" cm="1">
        <f t="array" ref="G14">SUMPRODUCT((TInterventionsR[[APPAREILS ]]=$B14)*(TInterventionsR[PREVUES]=G$10))</f>
        <v>0</v>
      </c>
      <c r="H14" s="20" cm="1">
        <f t="array" ref="H14">SUMPRODUCT((TInterventionsR[[APPAREILS ]]=$B14)*(TInterventionsR[PREVUES]=H$10))</f>
        <v>0</v>
      </c>
      <c r="I14" s="20" cm="1">
        <f t="array" ref="I14">SUMPRODUCT((TInterventionsR[[APPAREILS ]]=$B14)*(TInterventionsR[PREVUES]=I$10))</f>
        <v>0</v>
      </c>
      <c r="J14" s="20" cm="1">
        <f t="array" ref="J14">SUMPRODUCT((TInterventionsR[[APPAREILS ]]=$B14)*(TInterventionsR[PREVUES]=J$10))</f>
        <v>0</v>
      </c>
      <c r="K14" s="20" cm="1">
        <f t="array" ref="K14">SUMPRODUCT((TInterventionsR[[APPAREILS ]]=$B14)*(TInterventionsR[PREVUES]=K$10))</f>
        <v>0</v>
      </c>
      <c r="L14" s="20" cm="1">
        <f t="array" ref="L14">SUMPRODUCT((TInterventionsR[[APPAREILS ]]=$B14)*(TInterventionsR[PREVUES]=L$10))</f>
        <v>0</v>
      </c>
      <c r="M14" s="20" cm="1">
        <f t="array" ref="M14">SUMPRODUCT((TInterventionsR[[APPAREILS ]]=$B14)*(TInterventionsR[PREVUES]=M$10))</f>
        <v>0</v>
      </c>
      <c r="N14" s="20" cm="1">
        <f t="array" ref="N14">SUMPRODUCT((TInterventionsR[[APPAREILS ]]=$B14)*(TInterventionsR[PREVUES]=N$10))</f>
        <v>0</v>
      </c>
      <c r="O14" s="20" cm="1">
        <f t="array" ref="O14">SUMPRODUCT((TInterventionsR[[APPAREILS ]]=$B14)*(TInterventionsR[PREVUES]=O$10))</f>
        <v>0</v>
      </c>
      <c r="P14" s="20" cm="1">
        <f t="array" ref="P14">SUMPRODUCT((TInterventionsR[[APPAREILS ]]=$B14)*(TInterventionsR[PREVUES]=P$10))</f>
        <v>0</v>
      </c>
      <c r="Q14" s="20" cm="1">
        <f t="array" ref="Q14">SUMPRODUCT((TInterventionsR[[APPAREILS ]]=$B14)*(TInterventionsR[PREVUES]=Q$10))</f>
        <v>0</v>
      </c>
      <c r="R14" s="20" cm="1">
        <f t="array" ref="R14">SUMPRODUCT((TInterventionsR[[APPAREILS ]]=$B14)*(TInterventionsR[PREVUES]=R$10))</f>
        <v>0</v>
      </c>
      <c r="S14" s="20" cm="1">
        <f t="array" ref="S14">SUMPRODUCT((TInterventionsR[[APPAREILS ]]=$B14)*(TInterventionsR[PREVUES]=S$10))</f>
        <v>0</v>
      </c>
      <c r="T14" s="20" cm="1">
        <f t="array" ref="T14">SUMPRODUCT((TInterventionsR[[APPAREILS ]]=$B14)*(TInterventionsR[PREVUES]=T$10))</f>
        <v>0</v>
      </c>
      <c r="U14" s="20" cm="1">
        <f t="array" ref="U14">SUMPRODUCT((TInterventionsR[[APPAREILS ]]=$B14)*(TInterventionsR[PREVUES]=U$10))</f>
        <v>0</v>
      </c>
      <c r="V14" s="20" cm="1">
        <f t="array" ref="V14">SUMPRODUCT((TInterventionsR[[APPAREILS ]]=$B14)*(TInterventionsR[PREVUES]=V$10))</f>
        <v>0</v>
      </c>
      <c r="W14" s="20" cm="1">
        <f t="array" ref="W14">SUMPRODUCT((TInterventionsR[[APPAREILS ]]=$B14)*(TInterventionsR[PREVUES]=W$10))</f>
        <v>0</v>
      </c>
      <c r="X14" s="20" cm="1">
        <f t="array" ref="X14">SUMPRODUCT((TInterventionsR[[APPAREILS ]]=$B14)*(TInterventionsR[PREVUES]=X$10))</f>
        <v>0</v>
      </c>
      <c r="Y14" s="20" cm="1">
        <f t="array" ref="Y14">SUMPRODUCT((TInterventionsR[[APPAREILS ]]=$B14)*(TInterventionsR[PREVUES]=Y$10))</f>
        <v>0</v>
      </c>
      <c r="Z14" s="20" cm="1">
        <f t="array" ref="Z14">SUMPRODUCT((TInterventionsR[[APPAREILS ]]=$B14)*(TInterventionsR[PREVUES]=Z$10))</f>
        <v>0</v>
      </c>
      <c r="AA14" s="20" cm="1">
        <f t="array" ref="AA14">SUMPRODUCT((TInterventionsR[[APPAREILS ]]=$B14)*(TInterventionsR[PREVUES]=AA$10))</f>
        <v>0</v>
      </c>
      <c r="AB14" s="20" cm="1">
        <f t="array" ref="AB14">SUMPRODUCT((TInterventionsR[[APPAREILS ]]=$B14)*(TInterventionsR[PREVUES]=AB$10))</f>
        <v>0</v>
      </c>
      <c r="AC14" s="20" cm="1">
        <f t="array" ref="AC14">SUMPRODUCT((TInterventionsR[[APPAREILS ]]=$B14)*(TInterventionsR[PREVUES]=AC$10))</f>
        <v>0</v>
      </c>
      <c r="AD14" s="20" cm="1">
        <f t="array" ref="AD14">SUMPRODUCT((TInterventionsR[[APPAREILS ]]=$B14)*(TInterventionsR[PREVUES]=AD$10))</f>
        <v>0</v>
      </c>
      <c r="AE14" s="20" cm="1">
        <f t="array" ref="AE14">IF(MONTH(AE$10)=$M$6,SUMPRODUCT((TInterventionsR[[APPAREILS ]]=$B14)*(TInterventionsR[PREVUES]=AE$10)),"")</f>
        <v>0</v>
      </c>
      <c r="AF14" s="20" cm="1">
        <f t="array" ref="AF14">IF(MONTH(AF$10)=$M$6,SUMPRODUCT((TInterventionsR[[APPAREILS ]]=$B14)*(TInterventionsR[PREVUES]=AF$10)),"")</f>
        <v>0</v>
      </c>
      <c r="AG14" s="20" t="str" cm="1">
        <f t="array" ref="AG14">IF(MONTH(AG$10)=$M$6,SUMPRODUCT((TInterventionsR[[APPAREILS ]]=$B14)*(TInterventionsR[PREVUES]=AG$10)),"")</f>
        <v/>
      </c>
      <c r="AI14" s="29">
        <f t="shared" ref="AI14:AI17" si="2">SUM(C14:AG14)</f>
        <v>0</v>
      </c>
      <c r="AR14" s="22"/>
    </row>
    <row r="15" spans="1:44" ht="18.75" customHeight="1" x14ac:dyDescent="0.3">
      <c r="B15" s="21" t="str">
        <f>IF('MES LISTES'!E6&lt;&gt;"",'MES LISTES'!E6,"")</f>
        <v>Finecare</v>
      </c>
      <c r="C15" s="20" cm="1">
        <f t="array" ref="C15">SUMPRODUCT((TInterventionsR[[APPAREILS ]]=$B15)*(TInterventionsR[PREVUES]=C$10))</f>
        <v>0</v>
      </c>
      <c r="D15" s="20" cm="1">
        <f t="array" ref="D15">SUMPRODUCT((TInterventionsR[[APPAREILS ]]=$B15)*(TInterventionsR[PREVUES]=D$10))</f>
        <v>0</v>
      </c>
      <c r="E15" s="20" cm="1">
        <f t="array" ref="E15">SUMPRODUCT((TInterventionsR[[APPAREILS ]]=$B15)*(TInterventionsR[PREVUES]=E$10))</f>
        <v>0</v>
      </c>
      <c r="F15" s="20" cm="1">
        <f t="array" ref="F15">SUMPRODUCT((TInterventionsR[[APPAREILS ]]=$B15)*(TInterventionsR[PREVUES]=F$10))</f>
        <v>0</v>
      </c>
      <c r="G15" s="20" cm="1">
        <f t="array" ref="G15">SUMPRODUCT((TInterventionsR[[APPAREILS ]]=$B15)*(TInterventionsR[PREVUES]=G$10))</f>
        <v>0</v>
      </c>
      <c r="H15" s="20" cm="1">
        <f t="array" ref="H15">SUMPRODUCT((TInterventionsR[[APPAREILS ]]=$B15)*(TInterventionsR[PREVUES]=H$10))</f>
        <v>0</v>
      </c>
      <c r="I15" s="20" cm="1">
        <f t="array" ref="I15">SUMPRODUCT((TInterventionsR[[APPAREILS ]]=$B15)*(TInterventionsR[PREVUES]=I$10))</f>
        <v>0</v>
      </c>
      <c r="J15" s="20" cm="1">
        <f t="array" ref="J15">SUMPRODUCT((TInterventionsR[[APPAREILS ]]=$B15)*(TInterventionsR[PREVUES]=J$10))</f>
        <v>0</v>
      </c>
      <c r="K15" s="20" cm="1">
        <f t="array" ref="K15">SUMPRODUCT((TInterventionsR[[APPAREILS ]]=$B15)*(TInterventionsR[PREVUES]=K$10))</f>
        <v>0</v>
      </c>
      <c r="L15" s="20" cm="1">
        <f t="array" ref="L15">SUMPRODUCT((TInterventionsR[[APPAREILS ]]=$B15)*(TInterventionsR[PREVUES]=L$10))</f>
        <v>0</v>
      </c>
      <c r="M15" s="20" cm="1">
        <f t="array" ref="M15">SUMPRODUCT((TInterventionsR[[APPAREILS ]]=$B15)*(TInterventionsR[PREVUES]=M$10))</f>
        <v>0</v>
      </c>
      <c r="N15" s="20" cm="1">
        <f t="array" ref="N15">SUMPRODUCT((TInterventionsR[[APPAREILS ]]=$B15)*(TInterventionsR[PREVUES]=N$10))</f>
        <v>0</v>
      </c>
      <c r="O15" s="20" cm="1">
        <f t="array" ref="O15">SUMPRODUCT((TInterventionsR[[APPAREILS ]]=$B15)*(TInterventionsR[PREVUES]=O$10))</f>
        <v>0</v>
      </c>
      <c r="P15" s="20" cm="1">
        <f t="array" ref="P15">SUMPRODUCT((TInterventionsR[[APPAREILS ]]=$B15)*(TInterventionsR[PREVUES]=P$10))</f>
        <v>0</v>
      </c>
      <c r="Q15" s="20" cm="1">
        <f t="array" ref="Q15">SUMPRODUCT((TInterventionsR[[APPAREILS ]]=$B15)*(TInterventionsR[PREVUES]=Q$10))</f>
        <v>0</v>
      </c>
      <c r="R15" s="20" cm="1">
        <f t="array" ref="R15">SUMPRODUCT((TInterventionsR[[APPAREILS ]]=$B15)*(TInterventionsR[PREVUES]=R$10))</f>
        <v>0</v>
      </c>
      <c r="S15" s="20" cm="1">
        <f t="array" ref="S15">SUMPRODUCT((TInterventionsR[[APPAREILS ]]=$B15)*(TInterventionsR[PREVUES]=S$10))</f>
        <v>0</v>
      </c>
      <c r="T15" s="20" cm="1">
        <f t="array" ref="T15">SUMPRODUCT((TInterventionsR[[APPAREILS ]]=$B15)*(TInterventionsR[PREVUES]=T$10))</f>
        <v>0</v>
      </c>
      <c r="U15" s="20" cm="1">
        <f t="array" ref="U15">SUMPRODUCT((TInterventionsR[[APPAREILS ]]=$B15)*(TInterventionsR[PREVUES]=U$10))</f>
        <v>0</v>
      </c>
      <c r="V15" s="20" cm="1">
        <f t="array" ref="V15">SUMPRODUCT((TInterventionsR[[APPAREILS ]]=$B15)*(TInterventionsR[PREVUES]=V$10))</f>
        <v>0</v>
      </c>
      <c r="W15" s="20" cm="1">
        <f t="array" ref="W15">SUMPRODUCT((TInterventionsR[[APPAREILS ]]=$B15)*(TInterventionsR[PREVUES]=W$10))</f>
        <v>0</v>
      </c>
      <c r="X15" s="20" cm="1">
        <f t="array" ref="X15">SUMPRODUCT((TInterventionsR[[APPAREILS ]]=$B15)*(TInterventionsR[PREVUES]=X$10))</f>
        <v>0</v>
      </c>
      <c r="Y15" s="20" cm="1">
        <f t="array" ref="Y15">SUMPRODUCT((TInterventionsR[[APPAREILS ]]=$B15)*(TInterventionsR[PREVUES]=Y$10))</f>
        <v>0</v>
      </c>
      <c r="Z15" s="20" cm="1">
        <f t="array" ref="Z15">SUMPRODUCT((TInterventionsR[[APPAREILS ]]=$B15)*(TInterventionsR[PREVUES]=Z$10))</f>
        <v>0</v>
      </c>
      <c r="AA15" s="20" cm="1">
        <f t="array" ref="AA15">SUMPRODUCT((TInterventionsR[[APPAREILS ]]=$B15)*(TInterventionsR[PREVUES]=AA$10))</f>
        <v>0</v>
      </c>
      <c r="AB15" s="20" cm="1">
        <f t="array" ref="AB15">SUMPRODUCT((TInterventionsR[[APPAREILS ]]=$B15)*(TInterventionsR[PREVUES]=AB$10))</f>
        <v>0</v>
      </c>
      <c r="AC15" s="20" cm="1">
        <f t="array" ref="AC15">SUMPRODUCT((TInterventionsR[[APPAREILS ]]=$B15)*(TInterventionsR[PREVUES]=AC$10))</f>
        <v>0</v>
      </c>
      <c r="AD15" s="20" cm="1">
        <f t="array" ref="AD15">SUMPRODUCT((TInterventionsR[[APPAREILS ]]=$B15)*(TInterventionsR[PREVUES]=AD$10))</f>
        <v>0</v>
      </c>
      <c r="AE15" s="20" cm="1">
        <f t="array" ref="AE15">IF(MONTH(AE$10)=$M$6,SUMPRODUCT((TInterventionsR[[APPAREILS ]]=$B15)*(TInterventionsR[PREVUES]=AE$10)),"")</f>
        <v>0</v>
      </c>
      <c r="AF15" s="20" cm="1">
        <f t="array" ref="AF15">IF(MONTH(AF$10)=$M$6,SUMPRODUCT((TInterventionsR[[APPAREILS ]]=$B15)*(TInterventionsR[PREVUES]=AF$10)),"")</f>
        <v>0</v>
      </c>
      <c r="AG15" s="20" t="str" cm="1">
        <f t="array" ref="AG15">IF(MONTH(AG$10)=$M$6,SUMPRODUCT((TInterventionsR[[APPAREILS ]]=$B15)*(TInterventionsR[PREVUES]=AG$10)),"")</f>
        <v/>
      </c>
      <c r="AI15" s="29">
        <f t="shared" si="2"/>
        <v>0</v>
      </c>
      <c r="AR15" s="22"/>
    </row>
    <row r="16" spans="1:44" ht="18.75" customHeight="1" x14ac:dyDescent="0.3">
      <c r="B16" s="21" t="str">
        <f>IF('MES LISTES'!E7&lt;&gt;"",'MES LISTES'!E7,"")</f>
        <v>Split-clim</v>
      </c>
      <c r="C16" s="20" cm="1">
        <f t="array" ref="C16">SUMPRODUCT((TInterventionsR[[APPAREILS ]]=$B16)*(TInterventionsR[PREVUES]=C$10))</f>
        <v>0</v>
      </c>
      <c r="D16" s="20" cm="1">
        <f t="array" ref="D16">SUMPRODUCT((TInterventionsR[[APPAREILS ]]=$B16)*(TInterventionsR[PREVUES]=D$10))</f>
        <v>0</v>
      </c>
      <c r="E16" s="20" cm="1">
        <f t="array" ref="E16">SUMPRODUCT((TInterventionsR[[APPAREILS ]]=$B16)*(TInterventionsR[PREVUES]=E$10))</f>
        <v>0</v>
      </c>
      <c r="F16" s="20" cm="1">
        <f t="array" ref="F16">SUMPRODUCT((TInterventionsR[[APPAREILS ]]=$B16)*(TInterventionsR[PREVUES]=F$10))</f>
        <v>0</v>
      </c>
      <c r="G16" s="20" cm="1">
        <f t="array" ref="G16">SUMPRODUCT((TInterventionsR[[APPAREILS ]]=$B16)*(TInterventionsR[PREVUES]=G$10))</f>
        <v>0</v>
      </c>
      <c r="H16" s="20" cm="1">
        <f t="array" ref="H16">SUMPRODUCT((TInterventionsR[[APPAREILS ]]=$B16)*(TInterventionsR[PREVUES]=H$10))</f>
        <v>0</v>
      </c>
      <c r="I16" s="20" cm="1">
        <f t="array" ref="I16">SUMPRODUCT((TInterventionsR[[APPAREILS ]]=$B16)*(TInterventionsR[PREVUES]=I$10))</f>
        <v>0</v>
      </c>
      <c r="J16" s="20" cm="1">
        <f t="array" ref="J16">SUMPRODUCT((TInterventionsR[[APPAREILS ]]=$B16)*(TInterventionsR[PREVUES]=J$10))</f>
        <v>0</v>
      </c>
      <c r="K16" s="20" cm="1">
        <f t="array" ref="K16">SUMPRODUCT((TInterventionsR[[APPAREILS ]]=$B16)*(TInterventionsR[PREVUES]=K$10))</f>
        <v>0</v>
      </c>
      <c r="L16" s="20" cm="1">
        <f t="array" ref="L16">SUMPRODUCT((TInterventionsR[[APPAREILS ]]=$B16)*(TInterventionsR[PREVUES]=L$10))</f>
        <v>0</v>
      </c>
      <c r="M16" s="20" cm="1">
        <f t="array" ref="M16">SUMPRODUCT((TInterventionsR[[APPAREILS ]]=$B16)*(TInterventionsR[PREVUES]=M$10))</f>
        <v>0</v>
      </c>
      <c r="N16" s="20" cm="1">
        <f t="array" ref="N16">SUMPRODUCT((TInterventionsR[[APPAREILS ]]=$B16)*(TInterventionsR[PREVUES]=N$10))</f>
        <v>0</v>
      </c>
      <c r="O16" s="20" cm="1">
        <f t="array" ref="O16">SUMPRODUCT((TInterventionsR[[APPAREILS ]]=$B16)*(TInterventionsR[PREVUES]=O$10))</f>
        <v>0</v>
      </c>
      <c r="P16" s="20" cm="1">
        <f t="array" ref="P16">SUMPRODUCT((TInterventionsR[[APPAREILS ]]=$B16)*(TInterventionsR[PREVUES]=P$10))</f>
        <v>0</v>
      </c>
      <c r="Q16" s="20" cm="1">
        <f t="array" ref="Q16">SUMPRODUCT((TInterventionsR[[APPAREILS ]]=$B16)*(TInterventionsR[PREVUES]=Q$10))</f>
        <v>0</v>
      </c>
      <c r="R16" s="20" cm="1">
        <f t="array" ref="R16">SUMPRODUCT((TInterventionsR[[APPAREILS ]]=$B16)*(TInterventionsR[PREVUES]=R$10))</f>
        <v>0</v>
      </c>
      <c r="S16" s="20" cm="1">
        <f t="array" ref="S16">SUMPRODUCT((TInterventionsR[[APPAREILS ]]=$B16)*(TInterventionsR[PREVUES]=S$10))</f>
        <v>0</v>
      </c>
      <c r="T16" s="20" cm="1">
        <f t="array" ref="T16">SUMPRODUCT((TInterventionsR[[APPAREILS ]]=$B16)*(TInterventionsR[PREVUES]=T$10))</f>
        <v>0</v>
      </c>
      <c r="U16" s="20" cm="1">
        <f t="array" ref="U16">SUMPRODUCT((TInterventionsR[[APPAREILS ]]=$B16)*(TInterventionsR[PREVUES]=U$10))</f>
        <v>0</v>
      </c>
      <c r="V16" s="20" cm="1">
        <f t="array" ref="V16">SUMPRODUCT((TInterventionsR[[APPAREILS ]]=$B16)*(TInterventionsR[PREVUES]=V$10))</f>
        <v>0</v>
      </c>
      <c r="W16" s="20" cm="1">
        <f t="array" ref="W16">SUMPRODUCT((TInterventionsR[[APPAREILS ]]=$B16)*(TInterventionsR[PREVUES]=W$10))</f>
        <v>0</v>
      </c>
      <c r="X16" s="20" cm="1">
        <f t="array" ref="X16">SUMPRODUCT((TInterventionsR[[APPAREILS ]]=$B16)*(TInterventionsR[PREVUES]=X$10))</f>
        <v>0</v>
      </c>
      <c r="Y16" s="20" cm="1">
        <f t="array" ref="Y16">SUMPRODUCT((TInterventionsR[[APPAREILS ]]=$B16)*(TInterventionsR[PREVUES]=Y$10))</f>
        <v>0</v>
      </c>
      <c r="Z16" s="20" cm="1">
        <f t="array" ref="Z16">SUMPRODUCT((TInterventionsR[[APPAREILS ]]=$B16)*(TInterventionsR[PREVUES]=Z$10))</f>
        <v>0</v>
      </c>
      <c r="AA16" s="20" cm="1">
        <f t="array" ref="AA16">SUMPRODUCT((TInterventionsR[[APPAREILS ]]=$B16)*(TInterventionsR[PREVUES]=AA$10))</f>
        <v>0</v>
      </c>
      <c r="AB16" s="20" cm="1">
        <f t="array" ref="AB16">SUMPRODUCT((TInterventionsR[[APPAREILS ]]=$B16)*(TInterventionsR[PREVUES]=AB$10))</f>
        <v>0</v>
      </c>
      <c r="AC16" s="20" cm="1">
        <f t="array" ref="AC16">SUMPRODUCT((TInterventionsR[[APPAREILS ]]=$B16)*(TInterventionsR[PREVUES]=AC$10))</f>
        <v>0</v>
      </c>
      <c r="AD16" s="20" cm="1">
        <f t="array" ref="AD16">SUMPRODUCT((TInterventionsR[[APPAREILS ]]=$B16)*(TInterventionsR[PREVUES]=AD$10))</f>
        <v>0</v>
      </c>
      <c r="AE16" s="20" cm="1">
        <f t="array" ref="AE16">IF(MONTH(AE$10)=$M$6,SUMPRODUCT((TInterventionsR[[APPAREILS ]]=$B16)*(TInterventionsR[PREVUES]=AE$10)),"")</f>
        <v>0</v>
      </c>
      <c r="AF16" s="20" cm="1">
        <f t="array" ref="AF16">IF(MONTH(AF$10)=$M$6,SUMPRODUCT((TInterventionsR[[APPAREILS ]]=$B16)*(TInterventionsR[PREVUES]=AF$10)),"")</f>
        <v>0</v>
      </c>
      <c r="AG16" s="20" t="str" cm="1">
        <f t="array" ref="AG16">IF(MONTH(AG$10)=$M$6,SUMPRODUCT((TInterventionsR[[APPAREILS ]]=$B16)*(TInterventionsR[PREVUES]=AG$10)),"")</f>
        <v/>
      </c>
      <c r="AI16" s="29">
        <f t="shared" si="2"/>
        <v>0</v>
      </c>
      <c r="AR16" s="22"/>
    </row>
    <row r="17" spans="2:44" ht="18.75" customHeight="1" x14ac:dyDescent="0.3">
      <c r="B17" s="21" t="str">
        <f>IF('MES LISTES'!E8&lt;&gt;"",'MES LISTES'!E8,"")</f>
        <v>Traitement phytosanitaire</v>
      </c>
      <c r="C17" s="20" cm="1">
        <f t="array" ref="C17">SUMPRODUCT((TInterventionsR[[APPAREILS ]]=$B17)*(TInterventionsR[PREVUES]=C$10))</f>
        <v>0</v>
      </c>
      <c r="D17" s="20" cm="1">
        <f t="array" ref="D17">SUMPRODUCT((TInterventionsR[[APPAREILS ]]=$B17)*(TInterventionsR[PREVUES]=D$10))</f>
        <v>0</v>
      </c>
      <c r="E17" s="20" cm="1">
        <f t="array" ref="E17">SUMPRODUCT((TInterventionsR[[APPAREILS ]]=$B17)*(TInterventionsR[PREVUES]=E$10))</f>
        <v>0</v>
      </c>
      <c r="F17" s="20" cm="1">
        <f t="array" ref="F17">SUMPRODUCT((TInterventionsR[[APPAREILS ]]=$B17)*(TInterventionsR[PREVUES]=F$10))</f>
        <v>1</v>
      </c>
      <c r="G17" s="20" cm="1">
        <f t="array" ref="G17">SUMPRODUCT((TInterventionsR[[APPAREILS ]]=$B17)*(TInterventionsR[PREVUES]=G$10))</f>
        <v>0</v>
      </c>
      <c r="H17" s="20" cm="1">
        <f t="array" ref="H17">SUMPRODUCT((TInterventionsR[[APPAREILS ]]=$B17)*(TInterventionsR[PREVUES]=H$10))</f>
        <v>0</v>
      </c>
      <c r="I17" s="20" cm="1">
        <f t="array" ref="I17">SUMPRODUCT((TInterventionsR[[APPAREILS ]]=$B17)*(TInterventionsR[PREVUES]=I$10))</f>
        <v>0</v>
      </c>
      <c r="J17" s="20" cm="1">
        <f t="array" ref="J17">SUMPRODUCT((TInterventionsR[[APPAREILS ]]=$B17)*(TInterventionsR[PREVUES]=J$10))</f>
        <v>0</v>
      </c>
      <c r="K17" s="20" cm="1">
        <f t="array" ref="K17">SUMPRODUCT((TInterventionsR[[APPAREILS ]]=$B17)*(TInterventionsR[PREVUES]=K$10))</f>
        <v>0</v>
      </c>
      <c r="L17" s="20" cm="1">
        <f t="array" ref="L17">SUMPRODUCT((TInterventionsR[[APPAREILS ]]=$B17)*(TInterventionsR[PREVUES]=L$10))</f>
        <v>0</v>
      </c>
      <c r="M17" s="20" cm="1">
        <f t="array" ref="M17">SUMPRODUCT((TInterventionsR[[APPAREILS ]]=$B17)*(TInterventionsR[PREVUES]=M$10))</f>
        <v>0</v>
      </c>
      <c r="N17" s="20" cm="1">
        <f t="array" ref="N17">SUMPRODUCT((TInterventionsR[[APPAREILS ]]=$B17)*(TInterventionsR[PREVUES]=N$10))</f>
        <v>0</v>
      </c>
      <c r="O17" s="20" cm="1">
        <f t="array" ref="O17">SUMPRODUCT((TInterventionsR[[APPAREILS ]]=$B17)*(TInterventionsR[PREVUES]=O$10))</f>
        <v>0</v>
      </c>
      <c r="P17" s="20" cm="1">
        <f t="array" ref="P17">SUMPRODUCT((TInterventionsR[[APPAREILS ]]=$B17)*(TInterventionsR[PREVUES]=P$10))</f>
        <v>0</v>
      </c>
      <c r="Q17" s="20" cm="1">
        <f t="array" ref="Q17">SUMPRODUCT((TInterventionsR[[APPAREILS ]]=$B17)*(TInterventionsR[PREVUES]=Q$10))</f>
        <v>0</v>
      </c>
      <c r="R17" s="20" cm="1">
        <f t="array" ref="R17">SUMPRODUCT((TInterventionsR[[APPAREILS ]]=$B17)*(TInterventionsR[PREVUES]=R$10))</f>
        <v>0</v>
      </c>
      <c r="S17" s="20" cm="1">
        <f t="array" ref="S17">SUMPRODUCT((TInterventionsR[[APPAREILS ]]=$B17)*(TInterventionsR[PREVUES]=S$10))</f>
        <v>0</v>
      </c>
      <c r="T17" s="20" cm="1">
        <f t="array" ref="T17">SUMPRODUCT((TInterventionsR[[APPAREILS ]]=$B17)*(TInterventionsR[PREVUES]=T$10))</f>
        <v>0</v>
      </c>
      <c r="U17" s="20" cm="1">
        <f t="array" ref="U17">SUMPRODUCT((TInterventionsR[[APPAREILS ]]=$B17)*(TInterventionsR[PREVUES]=U$10))</f>
        <v>0</v>
      </c>
      <c r="V17" s="20" cm="1">
        <f t="array" ref="V17">SUMPRODUCT((TInterventionsR[[APPAREILS ]]=$B17)*(TInterventionsR[PREVUES]=V$10))</f>
        <v>0</v>
      </c>
      <c r="W17" s="20" cm="1">
        <f t="array" ref="W17">SUMPRODUCT((TInterventionsR[[APPAREILS ]]=$B17)*(TInterventionsR[PREVUES]=W$10))</f>
        <v>0</v>
      </c>
      <c r="X17" s="20" cm="1">
        <f t="array" ref="X17">SUMPRODUCT((TInterventionsR[[APPAREILS ]]=$B17)*(TInterventionsR[PREVUES]=X$10))</f>
        <v>0</v>
      </c>
      <c r="Y17" s="20" cm="1">
        <f t="array" ref="Y17">SUMPRODUCT((TInterventionsR[[APPAREILS ]]=$B17)*(TInterventionsR[PREVUES]=Y$10))</f>
        <v>0</v>
      </c>
      <c r="Z17" s="20" cm="1">
        <f t="array" ref="Z17">SUMPRODUCT((TInterventionsR[[APPAREILS ]]=$B17)*(TInterventionsR[PREVUES]=Z$10))</f>
        <v>0</v>
      </c>
      <c r="AA17" s="20" cm="1">
        <f t="array" ref="AA17">SUMPRODUCT((TInterventionsR[[APPAREILS ]]=$B17)*(TInterventionsR[PREVUES]=AA$10))</f>
        <v>0</v>
      </c>
      <c r="AB17" s="20" cm="1">
        <f t="array" ref="AB17">SUMPRODUCT((TInterventionsR[[APPAREILS ]]=$B17)*(TInterventionsR[PREVUES]=AB$10))</f>
        <v>0</v>
      </c>
      <c r="AC17" s="20" cm="1">
        <f t="array" ref="AC17">SUMPRODUCT((TInterventionsR[[APPAREILS ]]=$B17)*(TInterventionsR[PREVUES]=AC$10))</f>
        <v>0</v>
      </c>
      <c r="AD17" s="20" cm="1">
        <f t="array" ref="AD17">SUMPRODUCT((TInterventionsR[[APPAREILS ]]=$B17)*(TInterventionsR[PREVUES]=AD$10))</f>
        <v>0</v>
      </c>
      <c r="AE17" s="20" cm="1">
        <f t="array" ref="AE17">IF(MONTH(AE$10)=$M$6,SUMPRODUCT((TInterventionsR[[APPAREILS ]]=$B17)*(TInterventionsR[PREVUES]=AE$10)),"")</f>
        <v>0</v>
      </c>
      <c r="AF17" s="20" cm="1">
        <f t="array" ref="AF17">IF(MONTH(AF$10)=$M$6,SUMPRODUCT((TInterventionsR[[APPAREILS ]]=$B17)*(TInterventionsR[PREVUES]=AF$10)),"")</f>
        <v>0</v>
      </c>
      <c r="AG17" s="20" t="str" cm="1">
        <f t="array" ref="AG17">IF(MONTH(AG$10)=$M$6,SUMPRODUCT((TInterventionsR[[APPAREILS ]]=$B17)*(TInterventionsR[PREVUES]=AG$10)),"")</f>
        <v/>
      </c>
      <c r="AI17" s="29">
        <f t="shared" si="2"/>
        <v>1</v>
      </c>
      <c r="AR17" s="22"/>
    </row>
    <row r="18" spans="2:44" ht="18.75" customHeight="1" x14ac:dyDescent="0.25">
      <c r="AR18" s="22"/>
    </row>
    <row r="19" spans="2:44" ht="18.75" customHeight="1" x14ac:dyDescent="0.25"/>
    <row r="20" spans="2:44" x14ac:dyDescent="0.25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</row>
    <row r="21" spans="2:44" x14ac:dyDescent="0.25">
      <c r="B21" s="19"/>
    </row>
    <row r="22" spans="2:44" x14ac:dyDescent="0.25">
      <c r="B22" s="19"/>
    </row>
    <row r="23" spans="2:44" ht="26.25" x14ac:dyDescent="0.4">
      <c r="D23" s="23"/>
    </row>
    <row r="25" spans="2:44" x14ac:dyDescent="0.25">
      <c r="I25" s="4"/>
      <c r="Z25" s="5"/>
    </row>
  </sheetData>
  <mergeCells count="5">
    <mergeCell ref="AD7:AG7"/>
    <mergeCell ref="C2:AI2"/>
    <mergeCell ref="G4:I4"/>
    <mergeCell ref="J4:L4"/>
    <mergeCell ref="J6:L6"/>
  </mergeCells>
  <conditionalFormatting sqref="C10:AG17">
    <cfRule type="expression" dxfId="11" priority="1">
      <formula>WEEKDAY(C$10,2)&gt;5</formula>
    </cfRule>
  </conditionalFormatting>
  <conditionalFormatting sqref="AE10:AG17">
    <cfRule type="expression" dxfId="10" priority="5">
      <formula>MONTH(AE$10)&lt;&gt;$M$6</formula>
    </cfRule>
  </conditionalFormatting>
  <dataValidations count="2">
    <dataValidation type="list" allowBlank="1" showInputMessage="1" showErrorMessage="1" sqref="J6" xr:uid="{00000000-0002-0000-0100-000000000000}">
      <formula1>ListeMois</formula1>
    </dataValidation>
    <dataValidation type="list" allowBlank="1" showInputMessage="1" showErrorMessage="1" sqref="J4" xr:uid="{00000000-0002-0000-0100-000001000000}">
      <formula1>ListeAnnee</formula1>
    </dataValidation>
  </dataValidations>
  <printOptions horizontalCentered="1"/>
  <pageMargins left="0.11811023622047245" right="0" top="0.74803149606299213" bottom="0.74803149606299213" header="0.31496062992125984" footer="0.31496062992125984"/>
  <pageSetup paperSize="9" scale="66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A513C927-FCD2-4557-AC0A-8B267CC45B6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NoIcons" iconId="0"/>
              <x14:cfIcon iconSet="4Arrows" iconId="2"/>
            </x14:iconSet>
          </x14:cfRule>
          <xm:sqref>C11:AG17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B65"/>
  <sheetViews>
    <sheetView showGridLines="0" topLeftCell="A10" workbookViewId="0">
      <selection activeCell="B22" sqref="B22"/>
    </sheetView>
  </sheetViews>
  <sheetFormatPr baseColWidth="10" defaultRowHeight="15" x14ac:dyDescent="0.25"/>
  <cols>
    <col min="1" max="1" width="19.28515625" customWidth="1"/>
    <col min="2" max="2" width="24.42578125" bestFit="1" customWidth="1"/>
  </cols>
  <sheetData>
    <row r="1" spans="1:2" x14ac:dyDescent="0.25">
      <c r="A1" s="9" t="s">
        <v>76</v>
      </c>
      <c r="B1" s="9" t="s">
        <v>18</v>
      </c>
    </row>
    <row r="2" spans="1:2" x14ac:dyDescent="0.25">
      <c r="A2" s="8">
        <v>43836</v>
      </c>
      <c r="B2" t="s">
        <v>22</v>
      </c>
    </row>
    <row r="3" spans="1:2" x14ac:dyDescent="0.25">
      <c r="A3" s="8">
        <v>43866</v>
      </c>
      <c r="B3" t="s">
        <v>22</v>
      </c>
    </row>
    <row r="4" spans="1:2" x14ac:dyDescent="0.25">
      <c r="A4" s="8">
        <v>43895</v>
      </c>
      <c r="B4" t="s">
        <v>22</v>
      </c>
    </row>
    <row r="5" spans="1:2" x14ac:dyDescent="0.25">
      <c r="A5" s="8">
        <v>43927</v>
      </c>
      <c r="B5" t="s">
        <v>22</v>
      </c>
    </row>
    <row r="6" spans="1:2" x14ac:dyDescent="0.25">
      <c r="A6" s="8">
        <v>43936</v>
      </c>
      <c r="B6" t="s">
        <v>23</v>
      </c>
    </row>
    <row r="7" spans="1:2" x14ac:dyDescent="0.25">
      <c r="A7" s="8">
        <v>43956</v>
      </c>
      <c r="B7" t="s">
        <v>22</v>
      </c>
    </row>
    <row r="8" spans="1:2" x14ac:dyDescent="0.25">
      <c r="A8" s="8">
        <v>43966</v>
      </c>
      <c r="B8" t="s">
        <v>24</v>
      </c>
    </row>
    <row r="9" spans="1:2" x14ac:dyDescent="0.25">
      <c r="A9" s="8">
        <v>43986</v>
      </c>
      <c r="B9" t="s">
        <v>31</v>
      </c>
    </row>
    <row r="10" spans="1:2" x14ac:dyDescent="0.25">
      <c r="A10" s="8">
        <v>43987</v>
      </c>
      <c r="B10" t="s">
        <v>22</v>
      </c>
    </row>
    <row r="11" spans="1:2" x14ac:dyDescent="0.25">
      <c r="A11" s="8">
        <v>43987</v>
      </c>
      <c r="B11" t="s">
        <v>25</v>
      </c>
    </row>
    <row r="12" spans="1:2" x14ac:dyDescent="0.25">
      <c r="A12" s="8">
        <v>44018</v>
      </c>
      <c r="B12" t="s">
        <v>22</v>
      </c>
    </row>
    <row r="13" spans="1:2" x14ac:dyDescent="0.25">
      <c r="A13" s="8">
        <v>44048</v>
      </c>
      <c r="B13" t="s">
        <v>22</v>
      </c>
    </row>
    <row r="14" spans="1:2" x14ac:dyDescent="0.25">
      <c r="A14" s="8">
        <v>44078</v>
      </c>
      <c r="B14" t="s">
        <v>31</v>
      </c>
    </row>
    <row r="15" spans="1:2" x14ac:dyDescent="0.25">
      <c r="A15" s="8">
        <v>44082</v>
      </c>
      <c r="B15" t="s">
        <v>22</v>
      </c>
    </row>
    <row r="16" spans="1:2" x14ac:dyDescent="0.25">
      <c r="A16" s="8">
        <v>44089</v>
      </c>
      <c r="B16" t="s">
        <v>23</v>
      </c>
    </row>
    <row r="17" spans="1:2" x14ac:dyDescent="0.25">
      <c r="A17" s="8">
        <v>44097</v>
      </c>
      <c r="B17" t="s">
        <v>21</v>
      </c>
    </row>
    <row r="18" spans="1:2" x14ac:dyDescent="0.25">
      <c r="A18" s="8">
        <v>44109</v>
      </c>
      <c r="B18" t="s">
        <v>22</v>
      </c>
    </row>
    <row r="19" spans="1:2" x14ac:dyDescent="0.25">
      <c r="A19" s="8">
        <v>44117</v>
      </c>
      <c r="B19" t="s">
        <v>24</v>
      </c>
    </row>
    <row r="20" spans="1:2" x14ac:dyDescent="0.25">
      <c r="A20" s="8">
        <v>44144</v>
      </c>
      <c r="B20" t="s">
        <v>22</v>
      </c>
    </row>
    <row r="21" spans="1:2" x14ac:dyDescent="0.25">
      <c r="A21" s="8">
        <v>44166</v>
      </c>
      <c r="B21" t="s">
        <v>25</v>
      </c>
    </row>
    <row r="22" spans="1:2" x14ac:dyDescent="0.25">
      <c r="A22" s="8">
        <v>44183</v>
      </c>
      <c r="B22" t="s">
        <v>77</v>
      </c>
    </row>
    <row r="23" spans="1:2" x14ac:dyDescent="0.25">
      <c r="A23" s="8">
        <v>44174</v>
      </c>
      <c r="B23" t="s">
        <v>24</v>
      </c>
    </row>
    <row r="24" spans="1:2" x14ac:dyDescent="0.25">
      <c r="A24" s="8">
        <v>44176</v>
      </c>
      <c r="B24" t="s">
        <v>31</v>
      </c>
    </row>
    <row r="25" spans="1:2" x14ac:dyDescent="0.25">
      <c r="A25" s="8">
        <v>44180</v>
      </c>
      <c r="B25" t="s">
        <v>22</v>
      </c>
    </row>
    <row r="26" spans="1:2" x14ac:dyDescent="0.25">
      <c r="A26" s="8">
        <v>44186</v>
      </c>
      <c r="B26" t="s">
        <v>21</v>
      </c>
    </row>
    <row r="27" spans="1:2" x14ac:dyDescent="0.25">
      <c r="A27" s="8">
        <v>44202</v>
      </c>
      <c r="B27" t="s">
        <v>24</v>
      </c>
    </row>
    <row r="28" spans="1:2" x14ac:dyDescent="0.25">
      <c r="A28" s="8">
        <v>44229</v>
      </c>
      <c r="B28" t="s">
        <v>22</v>
      </c>
    </row>
    <row r="29" spans="1:2" x14ac:dyDescent="0.25">
      <c r="A29" s="8">
        <v>44237</v>
      </c>
      <c r="B29" t="s">
        <v>24</v>
      </c>
    </row>
    <row r="30" spans="1:2" x14ac:dyDescent="0.25">
      <c r="A30" s="8">
        <v>44257</v>
      </c>
      <c r="B30" t="s">
        <v>22</v>
      </c>
    </row>
    <row r="31" spans="1:2" x14ac:dyDescent="0.25">
      <c r="A31" s="8">
        <v>44260</v>
      </c>
      <c r="B31" t="s">
        <v>31</v>
      </c>
    </row>
    <row r="32" spans="1:2" x14ac:dyDescent="0.25">
      <c r="A32" s="8">
        <v>44265</v>
      </c>
      <c r="B32" t="s">
        <v>25</v>
      </c>
    </row>
    <row r="33" spans="1:2" x14ac:dyDescent="0.25">
      <c r="A33" s="8">
        <v>44265</v>
      </c>
      <c r="B33" t="s">
        <v>24</v>
      </c>
    </row>
    <row r="34" spans="1:2" x14ac:dyDescent="0.25">
      <c r="A34" s="8">
        <v>44275</v>
      </c>
      <c r="B34" t="s">
        <v>21</v>
      </c>
    </row>
    <row r="35" spans="1:2" x14ac:dyDescent="0.25">
      <c r="A35" s="8">
        <v>44292</v>
      </c>
      <c r="B35" t="s">
        <v>22</v>
      </c>
    </row>
    <row r="36" spans="1:2" x14ac:dyDescent="0.25">
      <c r="A36" s="8">
        <v>44293</v>
      </c>
      <c r="B36" t="s">
        <v>24</v>
      </c>
    </row>
    <row r="37" spans="1:2" x14ac:dyDescent="0.25">
      <c r="A37" s="8">
        <v>44301</v>
      </c>
      <c r="B37" t="s">
        <v>23</v>
      </c>
    </row>
    <row r="38" spans="1:2" x14ac:dyDescent="0.25">
      <c r="A38" s="8">
        <v>44320</v>
      </c>
      <c r="B38" t="s">
        <v>22</v>
      </c>
    </row>
    <row r="39" spans="1:2" x14ac:dyDescent="0.25">
      <c r="A39" s="8">
        <v>44321</v>
      </c>
      <c r="B39" t="s">
        <v>24</v>
      </c>
    </row>
    <row r="40" spans="1:2" x14ac:dyDescent="0.25">
      <c r="A40" s="8">
        <v>44348</v>
      </c>
      <c r="B40" t="s">
        <v>22</v>
      </c>
    </row>
    <row r="41" spans="1:2" x14ac:dyDescent="0.25">
      <c r="A41" s="8">
        <v>44351</v>
      </c>
      <c r="B41" t="s">
        <v>31</v>
      </c>
    </row>
    <row r="42" spans="1:2" x14ac:dyDescent="0.25">
      <c r="A42" s="8">
        <v>44352</v>
      </c>
      <c r="B42" t="s">
        <v>77</v>
      </c>
    </row>
    <row r="43" spans="1:2" x14ac:dyDescent="0.25">
      <c r="A43" s="8">
        <v>44352</v>
      </c>
      <c r="B43" t="s">
        <v>77</v>
      </c>
    </row>
    <row r="44" spans="1:2" x14ac:dyDescent="0.25">
      <c r="A44" s="8">
        <v>44354</v>
      </c>
      <c r="B44" t="s">
        <v>25</v>
      </c>
    </row>
    <row r="45" spans="1:2" x14ac:dyDescent="0.25">
      <c r="A45" s="8">
        <v>44356</v>
      </c>
      <c r="B45" t="s">
        <v>24</v>
      </c>
    </row>
    <row r="46" spans="1:2" x14ac:dyDescent="0.25">
      <c r="A46" s="8">
        <v>44367</v>
      </c>
      <c r="B46" t="s">
        <v>21</v>
      </c>
    </row>
    <row r="47" spans="1:2" x14ac:dyDescent="0.25">
      <c r="A47" s="8">
        <v>44383</v>
      </c>
      <c r="B47" t="s">
        <v>22</v>
      </c>
    </row>
    <row r="48" spans="1:2" x14ac:dyDescent="0.25">
      <c r="A48" s="8">
        <v>44384</v>
      </c>
      <c r="B48" t="s">
        <v>24</v>
      </c>
    </row>
    <row r="49" spans="1:2" x14ac:dyDescent="0.25">
      <c r="A49" s="8">
        <v>44411</v>
      </c>
      <c r="B49" t="s">
        <v>22</v>
      </c>
    </row>
    <row r="50" spans="1:2" x14ac:dyDescent="0.25">
      <c r="A50" s="8">
        <v>44412</v>
      </c>
      <c r="B50" t="s">
        <v>24</v>
      </c>
    </row>
    <row r="51" spans="1:2" x14ac:dyDescent="0.25">
      <c r="A51" s="8">
        <v>44445</v>
      </c>
      <c r="B51" t="s">
        <v>25</v>
      </c>
    </row>
    <row r="52" spans="1:2" x14ac:dyDescent="0.25">
      <c r="A52" s="8">
        <v>44446</v>
      </c>
      <c r="B52" t="s">
        <v>22</v>
      </c>
    </row>
    <row r="53" spans="1:2" x14ac:dyDescent="0.25">
      <c r="A53" s="8">
        <v>44447</v>
      </c>
      <c r="B53" t="s">
        <v>24</v>
      </c>
    </row>
    <row r="54" spans="1:2" x14ac:dyDescent="0.25">
      <c r="A54" s="8">
        <v>44449</v>
      </c>
      <c r="B54" t="s">
        <v>31</v>
      </c>
    </row>
    <row r="55" spans="1:2" x14ac:dyDescent="0.25">
      <c r="A55" s="8">
        <v>44454</v>
      </c>
      <c r="B55" t="s">
        <v>23</v>
      </c>
    </row>
    <row r="56" spans="1:2" x14ac:dyDescent="0.25">
      <c r="A56" s="8">
        <v>44459</v>
      </c>
      <c r="B56" t="s">
        <v>21</v>
      </c>
    </row>
    <row r="57" spans="1:2" x14ac:dyDescent="0.25">
      <c r="A57" s="8">
        <v>44474</v>
      </c>
      <c r="B57" t="s">
        <v>22</v>
      </c>
    </row>
    <row r="58" spans="1:2" x14ac:dyDescent="0.25">
      <c r="A58" s="8">
        <v>44475</v>
      </c>
      <c r="B58" t="s">
        <v>24</v>
      </c>
    </row>
    <row r="59" spans="1:2" x14ac:dyDescent="0.25">
      <c r="A59" s="8">
        <v>44502</v>
      </c>
      <c r="B59" t="s">
        <v>22</v>
      </c>
    </row>
    <row r="60" spans="1:2" x14ac:dyDescent="0.25">
      <c r="A60" s="8">
        <v>44510</v>
      </c>
      <c r="B60" t="s">
        <v>24</v>
      </c>
    </row>
    <row r="61" spans="1:2" x14ac:dyDescent="0.25">
      <c r="A61" s="8">
        <v>44536</v>
      </c>
      <c r="B61" t="s">
        <v>22</v>
      </c>
    </row>
    <row r="62" spans="1:2" x14ac:dyDescent="0.25">
      <c r="A62" s="8">
        <v>44536</v>
      </c>
      <c r="B62" t="s">
        <v>25</v>
      </c>
    </row>
    <row r="63" spans="1:2" x14ac:dyDescent="0.25">
      <c r="A63" s="8">
        <v>44538</v>
      </c>
      <c r="B63" t="s">
        <v>24</v>
      </c>
    </row>
    <row r="64" spans="1:2" x14ac:dyDescent="0.25">
      <c r="A64" s="8">
        <v>44540</v>
      </c>
      <c r="B64" t="s">
        <v>31</v>
      </c>
    </row>
    <row r="65" spans="1:2" x14ac:dyDescent="0.25">
      <c r="A65" s="8">
        <v>44550</v>
      </c>
      <c r="B65" t="s">
        <v>21</v>
      </c>
    </row>
  </sheetData>
  <dataValidations count="1">
    <dataValidation type="list" allowBlank="1" showInputMessage="1" showErrorMessage="1" sqref="B2:B65" xr:uid="{00000000-0002-0000-0200-000000000000}">
      <formula1>ListeTechnicien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E13"/>
  <sheetViews>
    <sheetView showGridLines="0" workbookViewId="0">
      <selection activeCell="E6" sqref="E6"/>
    </sheetView>
  </sheetViews>
  <sheetFormatPr baseColWidth="10" defaultRowHeight="15" x14ac:dyDescent="0.25"/>
  <cols>
    <col min="2" max="2" width="4.28515625" customWidth="1"/>
    <col min="4" max="4" width="6" customWidth="1"/>
    <col min="5" max="5" width="22.42578125" bestFit="1" customWidth="1"/>
  </cols>
  <sheetData>
    <row r="1" spans="1:5" x14ac:dyDescent="0.25">
      <c r="A1" s="12" t="s">
        <v>1</v>
      </c>
      <c r="C1" s="12" t="s">
        <v>2</v>
      </c>
      <c r="E1" s="12" t="s">
        <v>19</v>
      </c>
    </row>
    <row r="2" spans="1:5" x14ac:dyDescent="0.25">
      <c r="A2" s="12">
        <v>2020</v>
      </c>
      <c r="C2" s="12" t="s">
        <v>5</v>
      </c>
      <c r="E2" s="12" t="s">
        <v>25</v>
      </c>
    </row>
    <row r="3" spans="1:5" x14ac:dyDescent="0.25">
      <c r="A3" s="12">
        <v>2021</v>
      </c>
      <c r="C3" s="12" t="s">
        <v>6</v>
      </c>
      <c r="E3" s="12" t="s">
        <v>21</v>
      </c>
    </row>
    <row r="4" spans="1:5" x14ac:dyDescent="0.25">
      <c r="A4" s="12">
        <v>2022</v>
      </c>
      <c r="C4" s="12" t="s">
        <v>7</v>
      </c>
      <c r="E4" s="12" t="s">
        <v>22</v>
      </c>
    </row>
    <row r="5" spans="1:5" x14ac:dyDescent="0.25">
      <c r="A5" s="12">
        <v>2022</v>
      </c>
      <c r="C5" s="12" t="s">
        <v>8</v>
      </c>
      <c r="E5" s="12" t="s">
        <v>23</v>
      </c>
    </row>
    <row r="6" spans="1:5" x14ac:dyDescent="0.25">
      <c r="A6" s="12">
        <v>2023</v>
      </c>
      <c r="C6" s="12" t="s">
        <v>9</v>
      </c>
      <c r="E6" s="12" t="s">
        <v>77</v>
      </c>
    </row>
    <row r="7" spans="1:5" x14ac:dyDescent="0.25">
      <c r="A7" s="12">
        <v>2024</v>
      </c>
      <c r="C7" s="12" t="s">
        <v>10</v>
      </c>
      <c r="E7" s="12" t="s">
        <v>24</v>
      </c>
    </row>
    <row r="8" spans="1:5" x14ac:dyDescent="0.25">
      <c r="A8" s="12">
        <v>2025</v>
      </c>
      <c r="C8" s="12" t="s">
        <v>11</v>
      </c>
      <c r="E8" s="12" t="s">
        <v>31</v>
      </c>
    </row>
    <row r="9" spans="1:5" x14ac:dyDescent="0.25">
      <c r="A9" s="11"/>
      <c r="C9" s="12" t="s">
        <v>12</v>
      </c>
    </row>
    <row r="10" spans="1:5" x14ac:dyDescent="0.25">
      <c r="A10" s="11"/>
      <c r="C10" s="12" t="s">
        <v>13</v>
      </c>
    </row>
    <row r="11" spans="1:5" x14ac:dyDescent="0.25">
      <c r="A11" s="11"/>
      <c r="C11" s="12" t="s">
        <v>14</v>
      </c>
    </row>
    <row r="12" spans="1:5" x14ac:dyDescent="0.25">
      <c r="A12" s="11"/>
      <c r="C12" s="12" t="s">
        <v>15</v>
      </c>
    </row>
    <row r="13" spans="1:5" x14ac:dyDescent="0.25">
      <c r="A13" s="10"/>
      <c r="C13" s="12" t="s">
        <v>16</v>
      </c>
    </row>
  </sheetData>
  <phoneticPr fontId="12" type="noConversion"/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12</vt:i4>
      </vt:variant>
    </vt:vector>
  </HeadingPairs>
  <TitlesOfParts>
    <vt:vector size="16" baseType="lpstr">
      <vt:lpstr>Exigences Maintenances Prév</vt:lpstr>
      <vt:lpstr>PREVUES</vt:lpstr>
      <vt:lpstr>DATA 1</vt:lpstr>
      <vt:lpstr>MES LISTES</vt:lpstr>
      <vt:lpstr>PREVUES!AnneeSelect</vt:lpstr>
      <vt:lpstr>PREVUES!ListeAnnee</vt:lpstr>
      <vt:lpstr>ListeAnnee</vt:lpstr>
      <vt:lpstr>ListeAnnee.</vt:lpstr>
      <vt:lpstr>ListeAppareil</vt:lpstr>
      <vt:lpstr>PREVUES!ListeMois</vt:lpstr>
      <vt:lpstr>ListeMois</vt:lpstr>
      <vt:lpstr>ListeMois.</vt:lpstr>
      <vt:lpstr>PREVUES!ListeTechnicien</vt:lpstr>
      <vt:lpstr>ListeTechnicien</vt:lpstr>
      <vt:lpstr>PREVUES!MoisSelect</vt:lpstr>
      <vt:lpstr>PREVUES!Zone_d_impression</vt:lpstr>
    </vt:vector>
  </TitlesOfParts>
  <Manager>ROQ_NEST</Manager>
  <Company>Nest For All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MAINTENANCE PREVUES</dc:title>
  <dc:subject>MAINTENANCES PREVUES</dc:subject>
  <dc:creator>HP;NEST FOR ALL</dc:creator>
  <cp:keywords>PREVUES</cp:keywords>
  <cp:lastModifiedBy>Lauriane</cp:lastModifiedBy>
  <cp:lastPrinted>2020-03-01T11:37:17Z</cp:lastPrinted>
  <dcterms:created xsi:type="dcterms:W3CDTF">2020-02-14T18:51:55Z</dcterms:created>
  <dcterms:modified xsi:type="dcterms:W3CDTF">2020-12-09T15:14:37Z</dcterms:modified>
  <cp:category>MAINTENANCES PREVUES</cp:category>
  <cp:contentStatus>MAINTENANCES PREVUES</cp:contentStatus>
</cp:coreProperties>
</file>