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A4178CAB-B679-40FB-A047-5EFFE48F09EF}" xr6:coauthVersionLast="47" xr6:coauthVersionMax="47" xr10:uidLastSave="{00000000-0000-0000-0000-000000000000}"/>
  <bookViews>
    <workbookView xWindow="-110" yWindow="-110" windowWidth="19420" windowHeight="10300" firstSheet="4" activeTab="15" xr2:uid="{00000000-000D-0000-FFFF-FFFF00000000}"/>
  </bookViews>
  <sheets>
    <sheet name="Édition" sheetId="8" r:id="rId1"/>
    <sheet name="PM01" sheetId="1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O05" sheetId="16" r:id="rId9"/>
    <sheet name="PO06" sheetId="13" r:id="rId10"/>
    <sheet name="PS01" sheetId="14" r:id="rId11"/>
    <sheet name="PS02" sheetId="7" r:id="rId12"/>
    <sheet name="PS03" sheetId="4" r:id="rId13"/>
    <sheet name="PS04" sheetId="5" r:id="rId14"/>
    <sheet name="PS05" sheetId="12" r:id="rId15"/>
    <sheet name="PS06" sheetId="11" r:id="rId16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7" hidden="1">'PO04'!$A$5:$F$27</definedName>
    <definedName name="Z_336C3443_797F_7E4A_87F9_5BA47B5AC142_.wvu.PrintArea" localSheetId="8" hidden="1">'PO05'!$A$5:$F$11</definedName>
    <definedName name="Z_336C3443_797F_7E4A_87F9_5BA47B5AC142_.wvu.PrintArea" localSheetId="10" hidden="1">'PS01'!$A$5:$F$20</definedName>
    <definedName name="Z_336C3443_797F_7E4A_87F9_5BA47B5AC142_.wvu.PrintArea" localSheetId="11" hidden="1">'PS02'!$A$5:$F$20</definedName>
    <definedName name="Z_336C3443_797F_7E4A_87F9_5BA47B5AC142_.wvu.PrintArea" localSheetId="12" hidden="1">'PS03'!$A$5:$F$13</definedName>
    <definedName name="Z_336C3443_797F_7E4A_87F9_5BA47B5AC142_.wvu.PrintArea" localSheetId="13" hidden="1">'PS04'!$A$5:$F$7</definedName>
    <definedName name="Z_336C3443_797F_7E4A_87F9_5BA47B5AC142_.wvu.PrintArea" localSheetId="14" hidden="1">'PS05'!$A$5:$F$18</definedName>
    <definedName name="Z_336C3443_797F_7E4A_87F9_5BA47B5AC142_.wvu.PrintArea" localSheetId="15" hidden="1">'PS06'!$A$5:$F$22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7">'PO04'!$B$6:$J$32</definedName>
    <definedName name="_xlnm.Print_Area" localSheetId="8">'PO05'!$A$5:$F$11</definedName>
    <definedName name="_xlnm.Print_Area" localSheetId="10">'PS01'!$A$5:$F$20</definedName>
    <definedName name="_xlnm.Print_Area" localSheetId="11">'PS02'!$A$5:$F$20</definedName>
    <definedName name="_xlnm.Print_Area" localSheetId="12">'PS03'!$A$5:$F$13</definedName>
    <definedName name="_xlnm.Print_Area" localSheetId="13">'PS04'!$A$5:$F$7</definedName>
    <definedName name="_xlnm.Print_Area" localSheetId="14">'PS05'!$A$5:$F$18</definedName>
    <definedName name="_xlnm.Print_Area" localSheetId="15">'PS06'!$A$5:$F$22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6" l="1"/>
  <c r="I7" i="16" s="1"/>
  <c r="F8" i="16"/>
  <c r="I8" i="16" s="1"/>
  <c r="F9" i="16"/>
  <c r="I9" i="16" s="1"/>
  <c r="F10" i="16"/>
  <c r="I10" i="16" s="1"/>
  <c r="F11" i="16"/>
  <c r="I11" i="16" s="1"/>
  <c r="F12" i="16"/>
  <c r="I12" i="16" s="1"/>
  <c r="F13" i="16"/>
  <c r="I13" i="16" s="1"/>
  <c r="F14" i="16"/>
  <c r="I14" i="16" s="1"/>
  <c r="F15" i="16"/>
  <c r="I15" i="16" s="1"/>
  <c r="F16" i="16"/>
  <c r="I16" i="16" s="1"/>
  <c r="F8" i="15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0" i="15"/>
  <c r="I20" i="15" s="1"/>
  <c r="F21" i="15"/>
  <c r="I21" i="15" s="1"/>
  <c r="F19" i="14"/>
  <c r="I19" i="14" s="1"/>
  <c r="F8" i="14"/>
  <c r="I8" i="14" s="1"/>
  <c r="F9" i="14"/>
  <c r="I9" i="14" s="1"/>
  <c r="F10" i="14"/>
  <c r="I10" i="14" s="1"/>
  <c r="F11" i="14"/>
  <c r="I11" i="14" s="1"/>
  <c r="F12" i="14"/>
  <c r="I12" i="14" s="1"/>
  <c r="F13" i="14"/>
  <c r="I13" i="14" s="1"/>
  <c r="F14" i="14"/>
  <c r="I14" i="14" s="1"/>
  <c r="F15" i="14"/>
  <c r="I15" i="14"/>
  <c r="F16" i="14"/>
  <c r="I16" i="14" s="1"/>
  <c r="F17" i="14"/>
  <c r="I17" i="14" s="1"/>
  <c r="F18" i="14"/>
  <c r="I18" i="14" s="1"/>
  <c r="F20" i="14"/>
  <c r="I20" i="14" s="1"/>
  <c r="F21" i="14"/>
  <c r="I21" i="14" s="1"/>
  <c r="F22" i="14"/>
  <c r="I22" i="14" s="1"/>
  <c r="F23" i="14"/>
  <c r="I23" i="14" s="1"/>
  <c r="F7" i="13"/>
  <c r="I7" i="13" s="1"/>
  <c r="F8" i="13"/>
  <c r="I8" i="13" s="1"/>
  <c r="F9" i="13"/>
  <c r="I9" i="13" s="1"/>
  <c r="F10" i="13"/>
  <c r="I10" i="13" s="1"/>
  <c r="F11" i="13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7" i="12" l="1"/>
  <c r="I7" i="12" s="1"/>
  <c r="F8" i="12"/>
  <c r="I8" i="12" s="1"/>
  <c r="F9" i="12"/>
  <c r="I9" i="12" s="1"/>
  <c r="F10" i="12"/>
  <c r="I10" i="12" s="1"/>
  <c r="F11" i="12"/>
  <c r="I11" i="12" s="1"/>
  <c r="F12" i="12"/>
  <c r="I12" i="12" s="1"/>
  <c r="F13" i="12"/>
  <c r="I13" i="12" s="1"/>
  <c r="F14" i="12"/>
  <c r="I14" i="12" s="1"/>
  <c r="F15" i="12"/>
  <c r="I15" i="12" s="1"/>
  <c r="F16" i="12"/>
  <c r="I16" i="12" s="1"/>
  <c r="F17" i="12"/>
  <c r="I17" i="12" s="1"/>
  <c r="F18" i="12"/>
  <c r="I18" i="12" s="1"/>
  <c r="F19" i="12"/>
  <c r="I19" i="12" s="1"/>
  <c r="F20" i="12"/>
  <c r="I20" i="12" s="1"/>
  <c r="F21" i="12"/>
  <c r="I21" i="12" s="1"/>
  <c r="F22" i="12"/>
  <c r="I22" i="12" s="1"/>
  <c r="F24" i="11" l="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F9" i="11"/>
  <c r="I9" i="11" s="1"/>
  <c r="F8" i="11"/>
  <c r="I8" i="11" s="1"/>
  <c r="F7" i="10"/>
  <c r="I7" i="10" s="1"/>
  <c r="F8" i="10"/>
  <c r="I8" i="10" s="1"/>
  <c r="F9" i="10"/>
  <c r="I9" i="10" s="1"/>
  <c r="F10" i="10"/>
  <c r="I10" i="10" s="1"/>
  <c r="F11" i="10"/>
  <c r="I11" i="10" s="1"/>
  <c r="F12" i="10"/>
  <c r="I12" i="10" s="1"/>
  <c r="F13" i="10"/>
  <c r="F8" i="9"/>
  <c r="I8" i="9" s="1"/>
  <c r="F9" i="9"/>
  <c r="I9" i="9" s="1"/>
  <c r="F10" i="9"/>
  <c r="I10" i="9" s="1"/>
  <c r="F11" i="9"/>
  <c r="I11" i="9"/>
  <c r="F12" i="9"/>
  <c r="I12" i="9" s="1"/>
  <c r="F13" i="9"/>
  <c r="I13" i="9"/>
  <c r="F14" i="9"/>
  <c r="I14" i="9"/>
  <c r="F15" i="9"/>
  <c r="I15" i="9" s="1"/>
  <c r="F16" i="9"/>
  <c r="I16" i="9" s="1"/>
  <c r="F17" i="9"/>
  <c r="I17" i="9" s="1"/>
  <c r="F18" i="9"/>
  <c r="I18" i="9" s="1"/>
  <c r="F19" i="9"/>
  <c r="I19" i="9" s="1"/>
  <c r="F20" i="9"/>
  <c r="I20" i="9"/>
  <c r="F21" i="9"/>
  <c r="I21" i="9" s="1"/>
  <c r="F22" i="9"/>
  <c r="I22" i="9" s="1"/>
  <c r="F23" i="9"/>
  <c r="I23" i="9" s="1"/>
  <c r="F24" i="9"/>
  <c r="I24" i="9" s="1"/>
  <c r="F25" i="9"/>
  <c r="I25" i="9"/>
  <c r="F26" i="9"/>
  <c r="I26" i="9" s="1"/>
  <c r="F27" i="9"/>
  <c r="I27" i="9"/>
  <c r="F28" i="9"/>
  <c r="I28" i="9" s="1"/>
  <c r="F29" i="9"/>
  <c r="I29" i="9" s="1"/>
  <c r="F30" i="9"/>
  <c r="I30" i="9" s="1"/>
  <c r="F31" i="9"/>
  <c r="I31" i="9" s="1"/>
  <c r="F32" i="9"/>
  <c r="I32" i="9" s="1"/>
  <c r="F8" i="7"/>
  <c r="I8" i="7" s="1"/>
  <c r="F9" i="7"/>
  <c r="I9" i="7" s="1"/>
  <c r="F10" i="7"/>
  <c r="I10" i="7" s="1"/>
  <c r="F11" i="7"/>
  <c r="I11" i="7" s="1"/>
  <c r="F12" i="7"/>
  <c r="I12" i="7" s="1"/>
  <c r="F13" i="7"/>
  <c r="I13" i="7" s="1"/>
  <c r="F14" i="7"/>
  <c r="I14" i="7" s="1"/>
  <c r="F15" i="7"/>
  <c r="I15" i="7" s="1"/>
  <c r="F16" i="7"/>
  <c r="I16" i="7"/>
  <c r="F17" i="7"/>
  <c r="I17" i="7" s="1"/>
  <c r="F18" i="7"/>
  <c r="I18" i="7" s="1"/>
  <c r="F19" i="7"/>
  <c r="I19" i="7" s="1"/>
  <c r="F20" i="7"/>
  <c r="I20" i="7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/>
  <c r="F15" i="5"/>
  <c r="I15" i="5" s="1"/>
  <c r="F16" i="5"/>
  <c r="I16" i="5" s="1"/>
  <c r="F7" i="4" l="1"/>
  <c r="I7" i="4" s="1"/>
  <c r="F8" i="4"/>
  <c r="I8" i="4" s="1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7" i="3"/>
  <c r="I7" i="3" s="1"/>
  <c r="F8" i="3"/>
  <c r="I8" i="3" s="1"/>
  <c r="F9" i="3"/>
  <c r="I9" i="3" s="1"/>
  <c r="F10" i="3"/>
  <c r="I10" i="3" s="1"/>
  <c r="F11" i="3"/>
  <c r="I11" i="3" s="1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F6" i="2"/>
  <c r="I6" i="2" s="1"/>
  <c r="F7" i="2"/>
  <c r="I7" i="2" s="1"/>
  <c r="F8" i="2"/>
  <c r="I8" i="2" s="1"/>
  <c r="F9" i="2"/>
  <c r="I9" i="2" s="1"/>
  <c r="I10" i="2"/>
  <c r="F11" i="2"/>
  <c r="I11" i="2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I12" i="1" s="1"/>
  <c r="F11" i="1"/>
  <c r="I11" i="1" s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<sst xmlns="http://schemas.openxmlformats.org/spreadsheetml/2006/main" count="1139" uniqueCount="600">
  <si>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</si>
  <si>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</si>
  <si>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</si>
  <si>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</si>
  <si>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</si>
  <si>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</si>
  <si>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</si>
  <si>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</si>
  <si>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</si>
  <si>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</si>
  <si>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</si>
  <si>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</si>
  <si>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</si>
  <si>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</si>
  <si>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</si>
  <si>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</si>
  <si>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</si>
  <si>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</si>
  <si>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</si>
  <si>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Fiches d'incidents (papiers et électroniques)
SMQ
Fiche de réclamations
Qualipro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</si>
  <si>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</si>
  <si>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</si>
  <si>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</si>
  <si>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</si>
  <si>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</si>
  <si>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</si>
  <si>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</si>
  <si>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</si>
  <si>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</si>
  <si>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</si>
  <si>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</si>
  <si>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</si>
  <si>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</si>
  <si>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</si>
  <si>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</si>
  <si>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</si>
  <si>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</si>
  <si>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</si>
  <si>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</si>
  <si>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</si>
  <si>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</si>
  <si>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</si>
  <si>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</si>
  <si>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</si>
  <si>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Planifiée et suivie dans Qualipro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</si>
  <si>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</si>
  <si>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</si>
  <si>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</si>
  <si>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</si>
  <si>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</si>
  <si>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</si>
  <si>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</si>
  <si>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</si>
  <si>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</si>
  <si>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</si>
  <si>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</si>
  <si>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Mauvaise image
Confusion et insatisfaction des patients
Perte financière pour NEST</t>
  </si>
  <si>
    <t>Patient non prévenu de l'annulation</t>
  </si>
  <si>
    <t>Mauvaise image
Confusion et insatisfaction des patients
Attente allongée</t>
  </si>
  <si>
    <t>Absence du médecin prévu ou retard du médecin</t>
  </si>
  <si>
    <t>Mauvaise image
Confusion des patients et médecins
Attente allongée</t>
  </si>
  <si>
    <t>Erreur dans la prise de rendez-vous (date, heure, médecin)</t>
  </si>
  <si>
    <t>Prise de rendez-vous</t>
  </si>
  <si>
    <t>Contrat de prestation de maintenance téléphonique</t>
  </si>
  <si>
    <t>Patient confus
Mauvaise image</t>
  </si>
  <si>
    <t>Mode opératoires et informations disponibles à l'accueil</t>
  </si>
  <si>
    <t>Perte d'un patient
Mauvaise image</t>
  </si>
  <si>
    <t>Défaut ou mauvaises informations transmises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</si>
  <si>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</si>
  <si>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</si>
  <si>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</si>
  <si>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</si>
  <si>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Mauvaise présentation lors de la réponse téléphonque</t>
  </si>
  <si>
    <t>Accueil téléphonique</t>
  </si>
  <si>
    <t>PROCESSUS ACCUEIL ET ORIENTATION</t>
  </si>
  <si>
    <t>Enquêtes de satisfactions (PM03)</t>
  </si>
  <si>
    <t>Fiches de réclamation
Boites à idées
Procédure de suivi des reclamations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</si>
  <si>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</si>
  <si>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</si>
  <si>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</si>
  <si>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Décalage entre la satisfaction perçue et la satisfaction rééelle</t>
  </si>
  <si>
    <t>MESURE DE LA SATISFACTION DES PROSPECTS ET PATIENTS</t>
  </si>
  <si>
    <t>Plan de communication interne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</si>
  <si>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</si>
  <si>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</si>
  <si>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</si>
  <si>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</si>
  <si>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</si>
  <si>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Fausses informations dans le tableau de bord</t>
  </si>
  <si>
    <t>DESCRIPTION ELABORATION DE TABLEAUX DE BORD ET D'ACTIONS DE SUIVI DE LA PERFORMANCE DES ACTIONS MARKETING</t>
  </si>
  <si>
    <t>Plan de communication interne et externe</t>
  </si>
  <si>
    <t>Retard de lancement</t>
  </si>
  <si>
    <t>DESCRIPTION ELABORATION ET MISE EN OEUVRE D'UN PLAN MARKETING opérationnel (Acquisition, conversion, fidélisation) ET COMMUNICATION</t>
  </si>
  <si>
    <t>Recruter un Responsable Marketing</t>
  </si>
  <si>
    <t>Non atteinte des objectifs
Mauvaise image
Perte financière</t>
  </si>
  <si>
    <t>Comité de direction trimestriel</t>
  </si>
  <si>
    <t>Non atteinte des objectifs
Perte financière</t>
  </si>
  <si>
    <t>Actions non alignées à la stratégie</t>
  </si>
  <si>
    <t>DESCRIPTION ELABORATION D'UNE STRATEGIE MARKETING ET D'UNE STRATEGIE DE COMMUNICATION</t>
  </si>
  <si>
    <t>Validation en conseil d'administration
Consultation d'experts</t>
  </si>
  <si>
    <t>Non atteinte des objectifs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</si>
  <si>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</si>
  <si>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</si>
  <si>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</si>
  <si>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</si>
  <si>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</si>
  <si>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</si>
  <si>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</si>
  <si>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</si>
  <si>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</si>
  <si>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</si>
  <si>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</si>
  <si>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</si>
  <si>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</si>
  <si>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</si>
  <si>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</si>
  <si>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</si>
  <si>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</si>
  <si>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Ressources informatiques et informationnelles non conforme aux attentes et exigences (performances)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</si>
  <si>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</si>
  <si>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</si>
  <si>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</si>
  <si>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</si>
  <si>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</si>
  <si>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</si>
  <si>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</si>
  <si>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</si>
  <si>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</si>
  <si>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</si>
  <si>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</si>
  <si>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Procédure de gestion des données
Appel Expert
Technicien informatique</t>
  </si>
  <si>
    <t>Technicien informatique</t>
  </si>
  <si>
    <t>Serveurs cloud
Système de sauvegarde
Hébergeurs sécurisés</t>
  </si>
  <si>
    <t>Procédure de gestion des données
Serveurs Cloud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</si>
  <si>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</si>
  <si>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</si>
  <si>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</si>
  <si>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</si>
  <si>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</si>
  <si>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</si>
  <si>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</si>
  <si>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</si>
  <si>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</si>
  <si>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</si>
  <si>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</si>
  <si>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</si>
  <si>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</si>
  <si>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</si>
  <si>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</si>
  <si>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</si>
  <si>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</si>
  <si>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</si>
  <si>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</si>
  <si>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</si>
  <si>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</si>
  <si>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</si>
  <si>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</si>
  <si>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</si>
  <si>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</si>
  <si>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</si>
  <si>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</si>
  <si>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</si>
  <si>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Signalement des défaillances par mail ou à l'aide de la fiche d'incident
MO de mise au rebut</t>
  </si>
  <si>
    <t>Évacuer tout le matériel mis au rebut encombrant les locaux</t>
  </si>
  <si>
    <t>PROCESSUS ENCAISSEMENT, FACTURATION, RECOUVREMENT, REGLEMENT HONORAIRES</t>
  </si>
  <si>
    <t>Resp.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</si>
  <si>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</si>
  <si>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</si>
  <si>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</si>
  <si>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</si>
  <si>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</si>
  <si>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</si>
  <si>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</si>
  <si>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</si>
  <si>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</si>
  <si>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</si>
  <si>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</si>
  <si>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</si>
  <si>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</si>
  <si>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</si>
  <si>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</si>
  <si>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</si>
  <si>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</si>
  <si>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</si>
  <si>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</si>
  <si>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</si>
  <si>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</si>
  <si>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</si>
  <si>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</si>
  <si>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Contrôle de l'assistant comptable</t>
  </si>
  <si>
    <t>Réviser la grille tarifaire avec les rejets fréquents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</si>
  <si>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</si>
  <si>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</si>
  <si>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</si>
  <si>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</si>
  <si>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</si>
  <si>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</si>
  <si>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</si>
  <si>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</si>
  <si>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</si>
  <si>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</si>
  <si>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</si>
  <si>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</si>
  <si>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</si>
  <si>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</si>
  <si>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</si>
  <si>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</si>
  <si>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</si>
  <si>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</si>
  <si>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</si>
  <si>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</si>
  <si>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Mauvaise qualité de service
Incidents répétés</t>
  </si>
  <si>
    <t>Actions de formation non réalisées</t>
  </si>
  <si>
    <t>Calendrier d'évaluation
Grille d'évaluation
Besoins de formation
Fiche d'évaluation 
Enquête de satisfaction du personnel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</si>
  <si>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</si>
  <si>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</si>
  <si>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</si>
  <si>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</si>
  <si>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</si>
  <si>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</si>
  <si>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</si>
  <si>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</si>
  <si>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</si>
  <si>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</si>
  <si>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</si>
  <si>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</si>
  <si>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</si>
  <si>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</si>
  <si>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</si>
  <si>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</si>
  <si>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</si>
  <si>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</si>
  <si>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Calendrier d'évaluation
Recommandations Hiérarchie
Grille d'évaluation
Fiche d'évaluation validée
Processus de recrutement à plusieurs rounds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</si>
  <si>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</si>
  <si>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</si>
  <si>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</si>
  <si>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</si>
  <si>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</si>
  <si>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</si>
  <si>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</si>
  <si>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</si>
  <si>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</si>
  <si>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</si>
  <si>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</si>
  <si>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</si>
  <si>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</si>
  <si>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</si>
  <si>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</si>
  <si>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</si>
  <si>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</si>
  <si>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</si>
  <si>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</si>
  <si>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Transmission systématique des dossiers après exeat et des rapports au chargé des archives
Mode opératoire de contrôle des dossiers</t>
  </si>
  <si>
    <t>Mauvais suivi
Insatisfaction du patient</t>
  </si>
  <si>
    <t>Sortie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</si>
  <si>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</si>
  <si>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</si>
  <si>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</si>
  <si>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</si>
  <si>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</si>
  <si>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</si>
  <si>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</si>
  <si>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</si>
  <si>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</si>
  <si>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</si>
  <si>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</si>
  <si>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</si>
  <si>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Fiches de suivi d'entretien des chambres
Mode opératoire dédié</t>
  </si>
  <si>
    <t>Dérangement du patient
Insatisfaction du patient</t>
  </si>
  <si>
    <t>Mauvais horaire pour le ménage</t>
  </si>
  <si>
    <t>Processus PSO6 (mode opératoire de nettoyage)
Formation personnel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</si>
  <si>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</si>
  <si>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</si>
  <si>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</si>
  <si>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</si>
  <si>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</si>
  <si>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Recompte du linge avec le prestataire et signature du registre</t>
  </si>
  <si>
    <t>Impossibilité de changer le linge
Insatisfaction du patient</t>
  </si>
  <si>
    <t>Rupture de stock des draps</t>
  </si>
  <si>
    <t>Fiche de suivi d'entretien des chambres et de réfection des lits
Procédure de gestion des chambres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</si>
  <si>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</si>
  <si>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</si>
  <si>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</si>
  <si>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</si>
  <si>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</si>
  <si>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</si>
  <si>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</si>
  <si>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</si>
  <si>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</si>
  <si>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</si>
  <si>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</si>
  <si>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</si>
  <si>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</si>
  <si>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</si>
  <si>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</si>
  <si>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</si>
  <si>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</si>
  <si>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</si>
  <si>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</si>
  <si>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</si>
  <si>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Signature du fiche d'admission avant toute hospitalisation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</si>
  <si>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</si>
  <si>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</si>
  <si>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</si>
  <si>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</si>
  <si>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Mauvais communication interne sur les organismes de prise en charge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</si>
  <si>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</si>
  <si>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</si>
  <si>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</si>
  <si>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Défaut ou mauvais information du patient sur les conditions financières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</si>
  <si>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</si>
  <si>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</si>
  <si>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</si>
  <si>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</si>
  <si>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</si>
  <si>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</si>
  <si>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</si>
  <si>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</si>
  <si>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</si>
  <si>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Comité Qualité trimestrielle
Plan de communication interne</t>
  </si>
  <si>
    <t>Non-implication du personnel
Mauvaises performances
Incompréhension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</si>
  <si>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</si>
  <si>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</si>
  <si>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SMQ
Audit
BI</t>
  </si>
  <si>
    <t>Mauvaise appréciation des performances de l'entreprise
Mauvaises décisions prises
Mauvaise prévention des risques financiers
Lauvaise image auprès des partenaires performances financières de l'entreprise atteintes
Morbidité/mortalité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</si>
  <si>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</si>
  <si>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</si>
  <si>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</si>
  <si>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</si>
  <si>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</si>
  <si>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</si>
  <si>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Comité de direction mensuelle
Plan de communication interne
SWOT concerté</t>
  </si>
  <si>
    <t>Non-implication du personnel
Mauvaises performances</t>
  </si>
  <si>
    <t>Gouvernance et management des performances</t>
  </si>
  <si>
    <t>PROCESSUS GOUVERNANCE ET MANAGEMENT DES PERFORMANCES</t>
  </si>
  <si>
    <t>Rappeler l'existence des fiches d'incidents et de réclamation au personnel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</si>
  <si>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</si>
  <si>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</si>
  <si>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</si>
  <si>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</si>
  <si>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</si>
  <si>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</si>
  <si>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</si>
  <si>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</si>
  <si>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</si>
  <si>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</si>
  <si>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</si>
  <si>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</si>
  <si>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</si>
  <si>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</si>
  <si>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</si>
  <si>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</si>
  <si>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</si>
  <si>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</si>
  <si>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</si>
  <si>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</si>
  <si>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</si>
  <si>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Non-respect des circuits propres et sales</t>
  </si>
  <si>
    <t>Modes opératoires de circuit du personnel, de gestion du linge, etc</t>
  </si>
  <si>
    <t>Protocoles de soins et d'hygiène
Modes opératoires pour le lavage des mains, les tenues et les gants
Formation du personnel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</si>
  <si>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</si>
  <si>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</si>
  <si>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</si>
  <si>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</si>
  <si>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</si>
  <si>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</si>
  <si>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</si>
  <si>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</si>
  <si>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</si>
  <si>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</si>
  <si>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</si>
  <si>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</si>
  <si>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</si>
  <si>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</si>
  <si>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</si>
  <si>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</si>
  <si>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</si>
  <si>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</si>
  <si>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Convention avec les centres de santé et hôpitaux publics
Registre de suivi des DASRI
Prestataire</t>
  </si>
  <si>
    <t>Perturbation ou rupture de l'activité
Perte financière pour NEST</t>
  </si>
  <si>
    <t>Erreur d'inventaire</t>
  </si>
  <si>
    <t>Inventaire pas fait</t>
  </si>
  <si>
    <t>Inventaire du matériel</t>
  </si>
  <si>
    <t>Pas de maitrise de l'information financière
Information financière erronée
Problème de flux de trésorerie
Risque de détournement</t>
  </si>
  <si>
    <t>Pas de correction des écarts révélés par le contrôle interne</t>
  </si>
  <si>
    <t>Non réalisation du contrôle interne</t>
  </si>
  <si>
    <t>CONTRÔLE INTERNE</t>
  </si>
  <si>
    <t>Reporting Mensuel Rapprochement bancaires Inventaires Caisse</t>
  </si>
  <si>
    <t>Situation Informelle
Pas d'états financiers</t>
  </si>
  <si>
    <t>Indisponibilité du Grand Livre Comptable</t>
  </si>
  <si>
    <t>Rapprochement bancaires Inventaires Caisse</t>
  </si>
  <si>
    <t>Pas de maitrise de l'information financière
Manque de planification
Manque de confiance des Investisseurs</t>
  </si>
  <si>
    <t>Indisponibilité d'un reporting  mensuel et des Etats Financiers</t>
  </si>
  <si>
    <t>Encaissements &amp; Décaissements saisis au jour le jour</t>
  </si>
  <si>
    <t xml:space="preserve">Pas de maitrise de la trésorerie </t>
  </si>
  <si>
    <t xml:space="preserve">Comptes Bancaires non rapprochés </t>
  </si>
  <si>
    <t>PRODUCTION DES RAPPORTS</t>
  </si>
  <si>
    <t>Rupture de Stocks
Perte de confiance des partenaires
Démotivation du personnel
Climat social peu favorable</t>
  </si>
  <si>
    <t>Fichier de Suivi Factures
Eyone
Analyse CA mensuel</t>
  </si>
  <si>
    <t xml:space="preserve">Mauvais lettrage
Confusion sur le recouvrement
Trésorerie non maitrisée </t>
  </si>
  <si>
    <t>Balance agée Clients erronée</t>
  </si>
  <si>
    <t>Fichier Historique des achats</t>
  </si>
  <si>
    <t>Mauvais lettrage 
Risque de double paiement
Information financière erronée</t>
  </si>
  <si>
    <t>Balance agée Fournisseur incorrecte</t>
  </si>
  <si>
    <t>ANALYSE CONFORMITE</t>
  </si>
  <si>
    <t>Copies déchargées des Chèques
Séparation des tâches</t>
  </si>
  <si>
    <t>Solde Compte de tiers erroné
Impossibilité de lettrage
Risque de double paiement 
Trésorerie non maitrisée
Trop de suspens sur les rapprochements bancaires</t>
  </si>
  <si>
    <t>Non Transmission des pièces de banque au décaissement</t>
  </si>
  <si>
    <t>Fichier Historique des achats Bon de Commande</t>
  </si>
  <si>
    <t xml:space="preserve"> Pas de maitrise des coûts
Reporting erroné
Surprise de décaissement</t>
  </si>
  <si>
    <t>Liasse incomplète</t>
  </si>
  <si>
    <t>Internet Banque</t>
  </si>
  <si>
    <t>Problème de justification des montants encaissés sur les actes payés au comptant
Ecarts de solde à justifier par les responsables</t>
  </si>
  <si>
    <t>Non transmission des pièces de banque à l'encaissement</t>
  </si>
  <si>
    <t>Eyone</t>
  </si>
  <si>
    <t>Information financière erronée
Problème de flux de trésorerie
Mauvaise relation de confiance</t>
  </si>
  <si>
    <t>Problème de calcul des honoraires des médecins et prestataires</t>
  </si>
  <si>
    <t>Pas de visibilité sur le CA
Déficit de trésorerie
Rallonge les dates d'échéance
Reporting erroné
Mauvaise image vis-à-vis des prestataires</t>
  </si>
  <si>
    <t>Facture non établie, non envoyée ou envoyée en retard aux assureurs</t>
  </si>
  <si>
    <t>Perte ou non comptabilisation de facture fournisseur</t>
  </si>
  <si>
    <t>RECEPTION &amp; TRAITEMENT DES DOCUMENTS COMPTABLES</t>
  </si>
  <si>
    <t>PROCESSUS GESTION FINANCIERE &amp; ADMINISTRATIVE</t>
  </si>
  <si>
    <t>Envoi en deux versions : électronique et physique
Reporting</t>
  </si>
  <si>
    <t>Fichier de Suivi Factures
Eyone
Enregistrement par facture
Analyse CA mensuel</t>
  </si>
  <si>
    <t>Suivi quotidien Online des Banques - Traitement systématique des suspens -  Plan de trésorerie - Points de trésorerie hebdomadaires</t>
  </si>
  <si>
    <t>Chargé de contrôle interne
Procédure de trésorerie</t>
  </si>
  <si>
    <t>Mode opératoire d'inventaire
Processus gestion des ressources matérielles</t>
  </si>
  <si>
    <t>Faire la réconciliation entre le fichier d'inventaire et la comptabilité</t>
  </si>
  <si>
    <t>Mettre en place le système de lettrage facture / règlement pour les factures clients</t>
  </si>
  <si>
    <t>Mauvaise communiction autour des évènements</t>
  </si>
  <si>
    <t>Programme de maintenance préventive et curative (Gestion des ressources matérielles)</t>
  </si>
  <si>
    <t>Mauvaise image
Perte financière pour NEST
Insatisfaction du client</t>
  </si>
  <si>
    <t>Matériel non fonctionnel</t>
  </si>
  <si>
    <t xml:space="preserve">Carnets de santé
Conseils post accouchement
Livret d'accueil patient </t>
  </si>
  <si>
    <t>Support inadapté au besoin</t>
  </si>
  <si>
    <t>Conseil et sensibilisation</t>
  </si>
  <si>
    <t xml:space="preserve">Fiche de satisfaction patient
Enquet ed e la conseillère clientèle
Tour des chambres
Fiche  </t>
  </si>
  <si>
    <t xml:space="preserve">Non satisfaction du patient </t>
  </si>
  <si>
    <t>Contrat de prestation et maintenance téléphonique
Guide de réponse au téléphone</t>
  </si>
  <si>
    <t>GRC
Centralisation des demandes patients au niveau des serveuses</t>
  </si>
  <si>
    <t>Non satisfaction de la demande patient</t>
  </si>
  <si>
    <t>Procédure de suivi des patients
Procédure de suivi des prospects
GRC</t>
  </si>
  <si>
    <t>Mauvaise image
Perte financière pour NEST</t>
  </si>
  <si>
    <t>Oubli de rappeler</t>
  </si>
  <si>
    <t>Guide d'informations à l'accueil
Fiche des tarifs
Plaquettes de présentation des offres
GRC</t>
  </si>
  <si>
    <t>Non maîtrise des renseignements à fournir</t>
  </si>
  <si>
    <t>Registre des prospects à remplir
Formations du personnel d'accueil et paramédical</t>
  </si>
  <si>
    <t>Oubli de demander les coordonnées</t>
  </si>
  <si>
    <t>Formations
Guide d'informations à l'accueil (PO01)
Indicateurs Accueil et Orientation</t>
  </si>
  <si>
    <t>Mauvais accueil</t>
  </si>
  <si>
    <t>Maintenance informatique préventive et curative
Fiches d'incident</t>
  </si>
  <si>
    <t>Impossibilité de donner les informations (problèmes matériels)</t>
  </si>
  <si>
    <t>Devis standards prêts à imprimer
Nomenclature
Plaquette de présentation des offres (PM02)</t>
  </si>
  <si>
    <t>Mauvais devis</t>
  </si>
  <si>
    <t>Mode opératoire de gestion des chambres (PO04)
Planning de gestion des chambres (PO04)</t>
  </si>
  <si>
    <t>Impossibilité de faire visiter</t>
  </si>
  <si>
    <t>Suivi et conseil</t>
  </si>
  <si>
    <t>PROCESSUS SUIVI ET CONSEIL</t>
  </si>
  <si>
    <t>Plan de communication
Processus Marketing et Communication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</si>
  <si>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</si>
  <si>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</si>
  <si>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</si>
  <si>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</si>
  <si>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</si>
  <si>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</si>
  <si>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</si>
  <si>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</si>
  <si>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</si>
  <si>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</si>
  <si>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</si>
  <si>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</si>
  <si>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 xml:space="preserve">Ralentissement du travail
Impact sur la qualité de soins
Morbidité
Perte financière pour NEST
Mauvaise réputation  </t>
  </si>
  <si>
    <t>Absence de rangement et/ou de réapprovisionnement</t>
  </si>
  <si>
    <t>Approvisionnement en fonction de l'inventaire des sous-stocks
Fiche d'incident
Checklist de composition des sous-stocks</t>
  </si>
  <si>
    <t xml:space="preserve">Non expression des besoins en ressources matérielles </t>
  </si>
  <si>
    <t>Répartition entre secteurs et sites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</si>
  <si>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</si>
  <si>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</si>
  <si>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</si>
  <si>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</si>
  <si>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</si>
  <si>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</si>
  <si>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</si>
  <si>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</si>
  <si>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</si>
  <si>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</si>
  <si>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Logiciel GSM
Controle management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</si>
  <si>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</si>
  <si>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</si>
  <si>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</si>
  <si>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</si>
  <si>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Fichier d'inventaire
Mode opératoire pour l'inventaire
Logiciel GSM</t>
  </si>
  <si>
    <t>Fichier d'inventaire
Mode opératoire pour l'inventaire
Logiciel GSM
Gestionnaire de stocks identifie</t>
  </si>
  <si>
    <t>Prévision des besoins</t>
  </si>
  <si>
    <t>PROCESSUS  GESTION DES STOCKS, APPROVISIONNEMENT ET ACHATS</t>
  </si>
  <si>
    <t>Commande numérique automatisée 
Vérification
Logiciel GSM</t>
  </si>
  <si>
    <t>Procédure d'approvisionnement et achats
Suivi trésorerie
Fichier de suivi des achats</t>
  </si>
  <si>
    <t>Instructions de rangement FIFO
Armoires de rangement organisées
Réassortiments des sous-stocks</t>
  </si>
  <si>
    <t>Agréement et réévaluation</t>
  </si>
  <si>
    <t>Gestion des sous-stocks</t>
  </si>
  <si>
    <t>Rupture dans les sous-stocks</t>
  </si>
  <si>
    <t>Mode opératoire de remplacement des bouteilles
Contrôle</t>
  </si>
  <si>
    <t>GSM
Mode opératoire de gestion des sous-stocks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</si>
  <si>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</si>
  <si>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</si>
  <si>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</si>
  <si>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</si>
  <si>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</si>
  <si>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</si>
  <si>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</si>
  <si>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</si>
  <si>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</si>
  <si>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</si>
  <si>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</si>
  <si>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</si>
  <si>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</si>
  <si>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</si>
  <si>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</si>
  <si>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</si>
  <si>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</si>
  <si>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</si>
  <si>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Nettoyage quotidien des bureau de consultation avant l'arrivée du médecin
Mode opératoire de gestion des déchets (PS06)
Vérification  quotidienne de la salubrité de salles de consultation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</si>
  <si>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</si>
  <si>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</si>
  <si>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</si>
  <si>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</si>
  <si>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</si>
  <si>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</si>
  <si>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</si>
  <si>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</si>
  <si>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</si>
  <si>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</si>
  <si>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</si>
  <si>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</si>
  <si>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</si>
  <si>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</si>
  <si>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</si>
  <si>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</si>
  <si>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</si>
  <si>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</si>
  <si>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Stockage des dossiers patients au secrétariat
Eyone</t>
  </si>
  <si>
    <t>Risque médico-légal
Complications</t>
  </si>
  <si>
    <t>Dossier patient incomplet</t>
  </si>
  <si>
    <t>Dépassement de fonction sauf cas de force majeur</t>
  </si>
  <si>
    <t>Mauvaise gestion des urgences</t>
  </si>
  <si>
    <t>Mauvaise anticipation des complications</t>
  </si>
  <si>
    <t>Dossier patient contrôlé
Qualité du personnel
Planning d'évaluation du personnel et formation continue</t>
  </si>
  <si>
    <t>Check-list pour le matériel dans les différentes salles
Planning de maintenance du matériel
Fiches d'incident</t>
  </si>
  <si>
    <t>Impossibilité de réaliser l'acte
Insatisfaction du patient et du personnel</t>
  </si>
  <si>
    <t>Défaut de matériel</t>
  </si>
  <si>
    <t>Dossier patient contrôlé
Programmation des soins</t>
  </si>
  <si>
    <t>Mauvaise éxecution des prescriptions</t>
  </si>
  <si>
    <t>Complications/Mortalité
Insatisfaction du patient</t>
  </si>
  <si>
    <t>Défaut de prescription</t>
  </si>
  <si>
    <t>Dossier patient contrôlé
Transmission à la prise de service</t>
  </si>
  <si>
    <t>Complications /Mortalité
Insatisfaction du patient</t>
  </si>
  <si>
    <t>Risque infection
Mortalité/Morbidité
Insatisfaction du patient et NEST
Mauvaise réputation
Perte financière pour le patient</t>
  </si>
  <si>
    <t>Actes</t>
  </si>
  <si>
    <t>PROCESSUS ACTES</t>
  </si>
  <si>
    <t>Dossier patient contrôlé
Mode opératoire de gestion des urgences
Médecin de garde et d'astreinte</t>
  </si>
  <si>
    <t>Fiches de poste
Protocoles médicaux</t>
  </si>
  <si>
    <t>Créer un cahier avec les protocoles médicaux, à disposition du personnel de soins</t>
  </si>
  <si>
    <t xml:space="preserve">Critères de complétion des dossiers
Contrôle par la MSF
Vérification des dossiers par les médecins </t>
  </si>
  <si>
    <t>PM03-SI0006</t>
  </si>
  <si>
    <t>Mauvaise qualité de la ligne téléphonique</t>
  </si>
  <si>
    <t>Mauvaise analyse ou biais absence d'analyse</t>
  </si>
  <si>
    <t>Tableaux de bord non élaborés ou non suivis/ Indicateurs non pertinents</t>
  </si>
  <si>
    <t>Défaut communication interne des objectifs stratégiques aux parties concernées</t>
  </si>
  <si>
    <t>Défaut communication interne des performances au personnel concerné</t>
  </si>
  <si>
    <t>Défaut de conception et mauvais pricing</t>
  </si>
  <si>
    <t>Défaut de communication</t>
  </si>
  <si>
    <t>Vérification hebdomadaire du nettoyage par l'infirmière responsable nurserie
Mode opératoire du nettoyage par zone
Formation du personnel de nettoyage</t>
  </si>
  <si>
    <t>Dossier  incomplet</t>
  </si>
  <si>
    <t xml:space="preserve">Formation continue des médecins
</t>
  </si>
  <si>
    <t xml:space="preserve">
Continuité des soins à NEST si pas de place</t>
  </si>
  <si>
    <r>
      <t xml:space="preserve">Réponse aux appels des patients
</t>
    </r>
    <r>
      <rPr>
        <sz val="11"/>
        <rFont val="Myriad Web Pro Condensed"/>
      </rPr>
      <t xml:space="preserve">Appel d'urgence </t>
    </r>
  </si>
  <si>
    <t>Défaut de sécurité du système informatique à disposition des utilisateurs</t>
  </si>
  <si>
    <t>Plan de formation</t>
  </si>
  <si>
    <r>
      <t>Respect de tous les protocoles médicaux et d'hygièneFormation du personnel
Contrôle par l'</t>
    </r>
    <r>
      <rPr>
        <sz val="11"/>
        <rFont val="Myriad Web Pro Condensed"/>
      </rPr>
      <t>infirmière responsable nurserie</t>
    </r>
  </si>
  <si>
    <t>Vérification hebdomadaire du nettoyage par l'infirmière responsable de la nurserie
Mode opératoire du nettoyage par zone
Formation du personnel de nettoyage</t>
  </si>
  <si>
    <t>Dossier patient contrôlé
Médecin /MSF/GYNECO/PEDIATRE</t>
  </si>
  <si>
    <t>Contrat d'étalonnage</t>
  </si>
  <si>
    <t>V2</t>
  </si>
  <si>
    <r>
      <rPr>
        <b/>
        <sz val="11"/>
        <rFont val="Calibri"/>
        <family val="2"/>
        <scheme val="minor"/>
      </rPr>
      <t xml:space="preserve">Participants : </t>
    </r>
    <r>
      <rPr>
        <sz val="11"/>
        <rFont val="Calibri"/>
        <family val="2"/>
        <scheme val="minor"/>
      </rPr>
      <t>Assistante Qualité, Directrice des opérations et pilotes des processus concernés</t>
    </r>
  </si>
  <si>
    <t>Mettre en production le dossier médical et finaliser la recette du dossier prénatal</t>
  </si>
  <si>
    <t>Problème de téléphone</t>
  </si>
  <si>
    <t>Planning des médecins
Agenda des rendez-vous /CRM</t>
  </si>
  <si>
    <t>Heures de rendez-vous 
SMS de rappel des RDV
CRM</t>
  </si>
  <si>
    <t>Sensibiliser les médecins pour le tri des déchets</t>
  </si>
  <si>
    <t xml:space="preserve">Logiciel GSM  </t>
  </si>
  <si>
    <t>Alerte du médecin / Consultation avec la sage-femme de garde</t>
  </si>
  <si>
    <t>Alerte du médecin
Consultation avec la sage-femme de garde</t>
  </si>
  <si>
    <t xml:space="preserve">
Alerte du médecin  / Consultation avec la sage-femme de garde</t>
  </si>
  <si>
    <t xml:space="preserve">Mode opératoire d'inventaire
Processus gestion des ressources matérielles </t>
  </si>
  <si>
    <t>Non-respects des modes opératoires d'hygiène (lavage des mains, tenue, utilisation des gants…) PO05</t>
  </si>
  <si>
    <t>SMQ Fiches d'incidents (papiers et électroniques)
Audit
Comité Qualité</t>
  </si>
  <si>
    <t>Grille Tarifaire / Etude de marché</t>
  </si>
  <si>
    <r>
      <rPr>
        <b/>
        <sz val="11"/>
        <rFont val="Calibri"/>
        <family val="2"/>
        <scheme val="minor"/>
      </rPr>
      <t>Date de révision :</t>
    </r>
    <r>
      <rPr>
        <sz val="11"/>
        <rFont val="Calibri"/>
        <family val="2"/>
        <scheme val="minor"/>
      </rPr>
      <t xml:space="preserve"> 28/12/2022</t>
    </r>
  </si>
  <si>
    <t>Mettre en place une caisse de réparation</t>
  </si>
  <si>
    <t>Finaliser les travaux sur les installations téléphoniques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</si>
</sst>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0"/>
      <name val="Myriad Web Pro Condensed"/>
    </font>
    <font>
      <sz val="11"/>
      <color rgb="FFFF0000"/>
      <name val="Myriad Web Pro Condensed"/>
      <family val="2"/>
    </font>
    <font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name val="Myriad Web Pro Condensed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yriad Web Pro Condensed"/>
      <family val="2"/>
    </font>
    <font>
      <sz val="11"/>
      <name val="Myriad Web Pro Condensed"/>
    </font>
    <font>
      <sz val="16"/>
      <name val="Myriad Web Pro Condensed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7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4" borderId="15" xfId="1" applyFont="1" applyFill="1" applyBorder="1" applyAlignment="1">
      <alignment horizontal="center" vertical="center" wrapText="1"/>
    </xf>
    <xf numFmtId="14" fontId="6" fillId="4" borderId="15" xfId="1" applyNumberFormat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4" fontId="6" fillId="0" borderId="15" xfId="1" applyNumberFormat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8" fillId="0" borderId="0" xfId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15" xfId="1" applyBorder="1" applyAlignment="1">
      <alignment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left" vertical="center" wrapText="1"/>
    </xf>
    <xf numFmtId="0" fontId="16" fillId="6" borderId="15" xfId="1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17" fillId="0" borderId="0" xfId="3" applyAlignment="1">
      <alignment vertical="center" wrapText="1"/>
    </xf>
    <xf numFmtId="0" fontId="1" fillId="0" borderId="0" xfId="3" applyFont="1" applyAlignment="1">
      <alignment vertical="center" wrapText="1"/>
    </xf>
    <xf numFmtId="0" fontId="6" fillId="4" borderId="15" xfId="3" applyFont="1" applyFill="1" applyBorder="1" applyAlignment="1">
      <alignment horizontal="center" vertical="center" wrapText="1"/>
    </xf>
    <xf numFmtId="1" fontId="6" fillId="6" borderId="15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2" fillId="4" borderId="15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4" fillId="4" borderId="0" xfId="0" applyFont="1" applyFill="1"/>
    <xf numFmtId="0" fontId="22" fillId="4" borderId="0" xfId="0" applyFont="1" applyFill="1"/>
    <xf numFmtId="0" fontId="6" fillId="4" borderId="15" xfId="2" applyFont="1" applyFill="1" applyBorder="1" applyAlignment="1">
      <alignment horizontal="center" vertical="center" wrapText="1"/>
    </xf>
    <xf numFmtId="0" fontId="23" fillId="4" borderId="15" xfId="1" applyFont="1" applyFill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4" borderId="15" xfId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4" fillId="6" borderId="15" xfId="1" applyFont="1" applyFill="1" applyBorder="1" applyAlignment="1">
      <alignment horizontal="center" vertical="center" wrapText="1"/>
    </xf>
    <xf numFmtId="1" fontId="6" fillId="4" borderId="15" xfId="3" applyNumberFormat="1" applyFont="1" applyFill="1" applyBorder="1" applyAlignment="1">
      <alignment horizontal="center" vertical="center" wrapText="1"/>
    </xf>
    <xf numFmtId="0" fontId="6" fillId="6" borderId="15" xfId="3" applyFont="1" applyFill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left" vertical="center" wrapText="1"/>
    </xf>
    <xf numFmtId="0" fontId="19" fillId="7" borderId="0" xfId="0" applyFont="1" applyFill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8" fillId="4" borderId="0" xfId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18" xfId="3" applyFont="1" applyFill="1" applyBorder="1" applyAlignment="1">
      <alignment horizontal="center" vertical="center" wrapText="1"/>
    </xf>
    <xf numFmtId="0" fontId="6" fillId="4" borderId="17" xfId="3" applyFont="1" applyFill="1" applyBorder="1" applyAlignment="1">
      <alignment horizontal="center" vertical="center" wrapText="1"/>
    </xf>
    <xf numFmtId="0" fontId="17" fillId="4" borderId="0" xfId="3" applyFill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/>
    </xf>
    <xf numFmtId="0" fontId="6" fillId="3" borderId="11" xfId="3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6484"/>
    <xdr:pic>
      <xdr:nvPicPr>
        <xdr:cNvPr id="2" name="Image 2">
          <a:extLst>
            <a:ext uri="{FF2B5EF4-FFF2-40B4-BE49-F238E27FC236}">
              <a16:creationId xmlns:a16="http://schemas.microsoft.com/office/drawing/2014/main" id="{4F0E9524-02DC-4E92-AA6B-3162BD8B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55543"/>
    <xdr:pic>
      <xdr:nvPicPr>
        <xdr:cNvPr id="2" name="Image 2">
          <a:extLst>
            <a:ext uri="{FF2B5EF4-FFF2-40B4-BE49-F238E27FC236}">
              <a16:creationId xmlns:a16="http://schemas.microsoft.com/office/drawing/2014/main" id="{91E19762-D545-4D86-B822-41463011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185980</xdr:colOff>
      <xdr:row>0</xdr:row>
      <xdr:rowOff>48432</xdr:rowOff>
    </xdr:from>
    <xdr:ext cx="1171575" cy="452034"/>
    <xdr:pic>
      <xdr:nvPicPr>
        <xdr:cNvPr id="2" name="Image 2">
          <a:extLst>
            <a:ext uri="{FF2B5EF4-FFF2-40B4-BE49-F238E27FC236}">
              <a16:creationId xmlns:a16="http://schemas.microsoft.com/office/drawing/2014/main" id="{17817DA0-F62B-4676-A936-4B37C7C01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80" y="48432"/>
          <a:ext cx="1171575" cy="45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348"/>
    <xdr:pic>
      <xdr:nvPicPr>
        <xdr:cNvPr id="2" name="Image 2">
          <a:extLst>
            <a:ext uri="{FF2B5EF4-FFF2-40B4-BE49-F238E27FC236}">
              <a16:creationId xmlns:a16="http://schemas.microsoft.com/office/drawing/2014/main" id="{CC2893A1-0D16-419A-A142-9A2904EF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4775"/>
          <a:ext cx="1171575" cy="46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47625</xdr:rowOff>
    </xdr:from>
    <xdr:to>
      <xdr:col>0</xdr:col>
      <xdr:colOff>1263650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4762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0BD15F2F-4608-4F50-917E-6EB2207AD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FAABCEA4-B95B-4AD6-9EE7-94FCF6B9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C7"/>
  <sheetViews>
    <sheetView workbookViewId="0">
      <selection activeCell="B18" sqref="B18"/>
    </sheetView>
  </sheetViews>
  <sheetFormatPr baseColWidth="10" defaultColWidth="11.453125" defaultRowHeight="14.5"/>
  <cols>
    <col min="1" max="16384" width="11.453125" style="52"/>
  </cols>
  <sheetData>
    <row r="2" spans="3:3">
      <c r="C2" s="53" t="s">
        <v>563</v>
      </c>
    </row>
    <row r="3" spans="3:3">
      <c r="C3" s="53" t="s">
        <v>582</v>
      </c>
    </row>
    <row r="5" spans="3:3">
      <c r="C5" s="52" t="s">
        <v>597</v>
      </c>
    </row>
    <row r="7" spans="3:3">
      <c r="C7" s="52" t="s">
        <v>583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9"/>
  <sheetViews>
    <sheetView topLeftCell="A11" zoomScale="62" zoomScaleNormal="62" zoomScaleSheetLayoutView="100" workbookViewId="0">
      <selection activeCell="H15" sqref="H15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5.453125" style="2" customWidth="1"/>
    <col min="4" max="4" width="14.453125" style="2" customWidth="1"/>
    <col min="5" max="5" width="10.26953125" style="11" customWidth="1"/>
    <col min="6" max="6" width="11.7265625" style="2" customWidth="1"/>
    <col min="7" max="7" width="15.7265625" style="2" customWidth="1"/>
    <col min="8" max="8" width="52" style="1" customWidth="1"/>
    <col min="9" max="9" width="15.1796875" style="2" customWidth="1"/>
    <col min="10" max="10" width="15.81640625" style="2" customWidth="1"/>
    <col min="11" max="11" width="78.453125" style="2" customWidth="1"/>
    <col min="12" max="12" width="21" style="2" bestFit="1" customWidth="1"/>
    <col min="13" max="16384" width="9.81640625" style="2"/>
  </cols>
  <sheetData>
    <row r="1" spans="1:12" ht="39" customHeight="1">
      <c r="A1" s="83" t="s">
        <v>457</v>
      </c>
      <c r="B1" s="84"/>
      <c r="C1" s="84"/>
      <c r="D1" s="84"/>
      <c r="E1" s="84"/>
      <c r="F1" s="84"/>
      <c r="G1" s="85"/>
    </row>
    <row r="5" spans="1:12" ht="33" customHeight="1">
      <c r="A5" s="89" t="s">
        <v>1</v>
      </c>
      <c r="B5" s="91" t="s">
        <v>2</v>
      </c>
      <c r="C5" s="93" t="s">
        <v>3</v>
      </c>
      <c r="D5" s="95" t="s">
        <v>4</v>
      </c>
      <c r="E5" s="96"/>
      <c r="F5" s="97"/>
      <c r="G5" s="86" t="s">
        <v>5</v>
      </c>
      <c r="H5" s="86"/>
      <c r="I5" s="98" t="s">
        <v>6</v>
      </c>
      <c r="J5" s="99"/>
      <c r="K5" s="86" t="s">
        <v>7</v>
      </c>
      <c r="L5" s="86"/>
    </row>
    <row r="6" spans="1:12" ht="45.75" customHeight="1">
      <c r="A6" s="90"/>
      <c r="B6" s="92"/>
      <c r="C6" s="94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3" t="s">
        <v>43</v>
      </c>
    </row>
    <row r="7" spans="1:12" ht="64.5" customHeight="1">
      <c r="A7" s="111" t="s">
        <v>456</v>
      </c>
      <c r="B7" s="6" t="s">
        <v>455</v>
      </c>
      <c r="C7" s="6" t="s">
        <v>431</v>
      </c>
      <c r="D7" s="6">
        <v>3</v>
      </c>
      <c r="E7" s="6">
        <v>3</v>
      </c>
      <c r="F7" s="6">
        <f t="shared" ref="F7:F19" si="0">D7*E7</f>
        <v>9</v>
      </c>
      <c r="G7" s="6">
        <v>3</v>
      </c>
      <c r="H7" s="6" t="s">
        <v>454</v>
      </c>
      <c r="I7" s="42">
        <f t="shared" ref="I7:I19" si="1">F7/G7</f>
        <v>3</v>
      </c>
      <c r="J7" s="9" t="s">
        <v>25</v>
      </c>
      <c r="K7" s="6"/>
      <c r="L7" s="6"/>
    </row>
    <row r="8" spans="1:12" ht="64.5" customHeight="1">
      <c r="A8" s="112"/>
      <c r="B8" s="6" t="s">
        <v>453</v>
      </c>
      <c r="C8" s="6" t="s">
        <v>431</v>
      </c>
      <c r="D8" s="6">
        <v>1</v>
      </c>
      <c r="E8" s="6">
        <v>3</v>
      </c>
      <c r="F8" s="6">
        <f t="shared" si="0"/>
        <v>3</v>
      </c>
      <c r="G8" s="6">
        <v>3</v>
      </c>
      <c r="H8" s="6" t="s">
        <v>452</v>
      </c>
      <c r="I8" s="42">
        <f t="shared" si="1"/>
        <v>1</v>
      </c>
      <c r="J8" s="9" t="s">
        <v>25</v>
      </c>
      <c r="K8" s="6"/>
      <c r="L8" s="6"/>
    </row>
    <row r="9" spans="1:12" ht="64.5" customHeight="1">
      <c r="A9" s="112"/>
      <c r="B9" s="6" t="s">
        <v>451</v>
      </c>
      <c r="C9" s="6" t="s">
        <v>431</v>
      </c>
      <c r="D9" s="6">
        <v>2</v>
      </c>
      <c r="E9" s="6">
        <v>3</v>
      </c>
      <c r="F9" s="6">
        <f t="shared" si="0"/>
        <v>6</v>
      </c>
      <c r="G9" s="6">
        <v>3</v>
      </c>
      <c r="H9" s="6" t="s">
        <v>450</v>
      </c>
      <c r="I9" s="42">
        <f t="shared" si="1"/>
        <v>2</v>
      </c>
      <c r="J9" s="9" t="s">
        <v>25</v>
      </c>
      <c r="K9" s="6"/>
      <c r="L9" s="6"/>
    </row>
    <row r="10" spans="1:12" ht="87" customHeight="1">
      <c r="A10" s="112"/>
      <c r="B10" s="6" t="s">
        <v>449</v>
      </c>
      <c r="C10" s="6" t="s">
        <v>431</v>
      </c>
      <c r="D10" s="6">
        <v>2</v>
      </c>
      <c r="E10" s="6">
        <v>3</v>
      </c>
      <c r="F10" s="6">
        <f t="shared" si="0"/>
        <v>6</v>
      </c>
      <c r="G10" s="6">
        <v>3</v>
      </c>
      <c r="H10" s="6" t="s">
        <v>448</v>
      </c>
      <c r="I10" s="42">
        <f t="shared" si="1"/>
        <v>2</v>
      </c>
      <c r="J10" s="9" t="s">
        <v>25</v>
      </c>
      <c r="K10" s="6"/>
      <c r="L10" s="6"/>
    </row>
    <row r="11" spans="1:12" ht="62.25" customHeight="1">
      <c r="A11" s="112"/>
      <c r="B11" s="6" t="s">
        <v>447</v>
      </c>
      <c r="C11" s="6" t="s">
        <v>442</v>
      </c>
      <c r="D11" s="6">
        <v>2</v>
      </c>
      <c r="E11" s="6">
        <v>3</v>
      </c>
      <c r="F11" s="6">
        <f t="shared" si="0"/>
        <v>6</v>
      </c>
      <c r="G11" s="6">
        <v>3</v>
      </c>
      <c r="H11" s="6" t="s">
        <v>446</v>
      </c>
      <c r="I11" s="42">
        <f t="shared" si="1"/>
        <v>2</v>
      </c>
      <c r="J11" s="9" t="s">
        <v>25</v>
      </c>
      <c r="K11" s="6"/>
      <c r="L11" s="6"/>
    </row>
    <row r="12" spans="1:12" ht="61.5" customHeight="1">
      <c r="A12" s="112"/>
      <c r="B12" s="6" t="s">
        <v>445</v>
      </c>
      <c r="C12" s="6" t="s">
        <v>431</v>
      </c>
      <c r="D12" s="6">
        <v>2</v>
      </c>
      <c r="E12" s="6">
        <v>3</v>
      </c>
      <c r="F12" s="6">
        <f t="shared" si="0"/>
        <v>6</v>
      </c>
      <c r="G12" s="6">
        <v>3</v>
      </c>
      <c r="H12" s="6" t="s">
        <v>444</v>
      </c>
      <c r="I12" s="42">
        <f t="shared" si="1"/>
        <v>2</v>
      </c>
      <c r="J12" s="9" t="s">
        <v>25</v>
      </c>
      <c r="K12" s="6"/>
      <c r="L12" s="6"/>
    </row>
    <row r="13" spans="1:12" ht="63" customHeight="1">
      <c r="A13" s="112"/>
      <c r="B13" s="6" t="s">
        <v>443</v>
      </c>
      <c r="C13" s="6" t="s">
        <v>442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441</v>
      </c>
      <c r="I13" s="42">
        <f t="shared" si="1"/>
        <v>3</v>
      </c>
      <c r="J13" s="9" t="s">
        <v>25</v>
      </c>
      <c r="K13" s="6"/>
      <c r="L13" s="6"/>
    </row>
    <row r="14" spans="1:12" ht="60" customHeight="1">
      <c r="A14" s="112"/>
      <c r="B14" s="6" t="s">
        <v>440</v>
      </c>
      <c r="C14" s="6" t="s">
        <v>431</v>
      </c>
      <c r="D14" s="6">
        <v>2</v>
      </c>
      <c r="E14" s="6">
        <v>3</v>
      </c>
      <c r="F14" s="6">
        <f t="shared" si="0"/>
        <v>6</v>
      </c>
      <c r="G14" s="6">
        <v>3</v>
      </c>
      <c r="H14" s="6" t="s">
        <v>439</v>
      </c>
      <c r="I14" s="42">
        <f t="shared" si="1"/>
        <v>2</v>
      </c>
      <c r="J14" s="9" t="s">
        <v>25</v>
      </c>
      <c r="K14" s="6"/>
      <c r="L14" s="6"/>
    </row>
    <row r="15" spans="1:12" ht="72.75" customHeight="1">
      <c r="A15" s="112"/>
      <c r="B15" s="6" t="s">
        <v>585</v>
      </c>
      <c r="C15" s="6" t="s">
        <v>431</v>
      </c>
      <c r="D15" s="6">
        <v>3</v>
      </c>
      <c r="E15" s="6">
        <v>3</v>
      </c>
      <c r="F15" s="6">
        <f t="shared" si="0"/>
        <v>9</v>
      </c>
      <c r="G15" s="6">
        <v>2</v>
      </c>
      <c r="H15" s="6" t="s">
        <v>438</v>
      </c>
      <c r="I15" s="42">
        <f t="shared" si="1"/>
        <v>4.5</v>
      </c>
      <c r="J15" s="8" t="s">
        <v>20</v>
      </c>
      <c r="K15" s="13" t="s">
        <v>599</v>
      </c>
      <c r="L15" s="13" t="s">
        <v>44</v>
      </c>
    </row>
    <row r="16" spans="1:12" ht="72.75" customHeight="1">
      <c r="A16" s="113"/>
      <c r="B16" s="6" t="s">
        <v>437</v>
      </c>
      <c r="C16" s="6" t="s">
        <v>431</v>
      </c>
      <c r="D16" s="6">
        <v>2</v>
      </c>
      <c r="E16" s="6">
        <v>4</v>
      </c>
      <c r="F16" s="6">
        <f t="shared" si="0"/>
        <v>8</v>
      </c>
      <c r="G16" s="6">
        <v>3</v>
      </c>
      <c r="H16" s="6" t="s">
        <v>436</v>
      </c>
      <c r="I16" s="42">
        <f t="shared" si="1"/>
        <v>2.6666666666666665</v>
      </c>
      <c r="J16" s="9" t="s">
        <v>25</v>
      </c>
      <c r="K16" s="6"/>
      <c r="L16" s="6"/>
    </row>
    <row r="17" spans="1:12" ht="78.75" customHeight="1">
      <c r="A17" s="111" t="s">
        <v>435</v>
      </c>
      <c r="B17" s="6" t="s">
        <v>434</v>
      </c>
      <c r="C17" s="6" t="s">
        <v>431</v>
      </c>
      <c r="D17" s="6">
        <v>2</v>
      </c>
      <c r="E17" s="6">
        <v>3</v>
      </c>
      <c r="F17" s="6">
        <f t="shared" si="0"/>
        <v>6</v>
      </c>
      <c r="G17" s="6">
        <v>3</v>
      </c>
      <c r="H17" s="6" t="s">
        <v>433</v>
      </c>
      <c r="I17" s="42">
        <f t="shared" si="1"/>
        <v>2</v>
      </c>
      <c r="J17" s="9" t="s">
        <v>25</v>
      </c>
      <c r="K17" s="6"/>
      <c r="L17" s="6"/>
    </row>
    <row r="18" spans="1:12" ht="51" customHeight="1">
      <c r="A18" s="112"/>
      <c r="B18" s="6" t="s">
        <v>432</v>
      </c>
      <c r="C18" s="6" t="s">
        <v>431</v>
      </c>
      <c r="D18" s="6">
        <v>1</v>
      </c>
      <c r="E18" s="6">
        <v>3</v>
      </c>
      <c r="F18" s="6">
        <f t="shared" si="0"/>
        <v>3</v>
      </c>
      <c r="G18" s="6">
        <v>2</v>
      </c>
      <c r="H18" s="6" t="s">
        <v>430</v>
      </c>
      <c r="I18" s="42">
        <f t="shared" si="1"/>
        <v>1.5</v>
      </c>
      <c r="J18" s="9" t="s">
        <v>25</v>
      </c>
      <c r="K18" s="6"/>
      <c r="L18" s="6"/>
    </row>
    <row r="19" spans="1:12" ht="50.25" customHeight="1">
      <c r="A19" s="113"/>
      <c r="B19" s="6" t="s">
        <v>429</v>
      </c>
      <c r="C19" s="6" t="s">
        <v>168</v>
      </c>
      <c r="D19" s="6">
        <v>2</v>
      </c>
      <c r="E19" s="6">
        <v>3</v>
      </c>
      <c r="F19" s="6">
        <f t="shared" si="0"/>
        <v>6</v>
      </c>
      <c r="G19" s="6">
        <v>2</v>
      </c>
      <c r="H19" s="6" t="s">
        <v>458</v>
      </c>
      <c r="I19" s="42">
        <f t="shared" si="1"/>
        <v>3</v>
      </c>
      <c r="J19" s="9" t="s">
        <v>25</v>
      </c>
      <c r="K19" s="6"/>
      <c r="L19" s="6"/>
    </row>
  </sheetData>
  <mergeCells count="10">
    <mergeCell ref="I5:J5"/>
    <mergeCell ref="K5:L5"/>
    <mergeCell ref="A17:A19"/>
    <mergeCell ref="A1:G1"/>
    <mergeCell ref="A5:A6"/>
    <mergeCell ref="B5:B6"/>
    <mergeCell ref="C5:C6"/>
    <mergeCell ref="D5:F5"/>
    <mergeCell ref="G5:H5"/>
    <mergeCell ref="A7:A16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95"/>
  <sheetViews>
    <sheetView zoomScale="63" zoomScaleNormal="63" zoomScaleSheetLayoutView="100" workbookViewId="0">
      <pane xSplit="1" ySplit="7" topLeftCell="D8" activePane="bottomRight" state="frozen"/>
      <selection pane="topRight" activeCell="B1" sqref="B1"/>
      <selection pane="bottomLeft" activeCell="A11" sqref="A11"/>
      <selection pane="bottomRight" activeCell="K8" sqref="K8"/>
    </sheetView>
  </sheetViews>
  <sheetFormatPr baseColWidth="10" defaultColWidth="9.81640625" defaultRowHeight="12.5"/>
  <cols>
    <col min="1" max="1" width="28.453125" style="43" customWidth="1"/>
    <col min="2" max="2" width="40.1796875" style="43" customWidth="1"/>
    <col min="3" max="3" width="47.453125" style="43" customWidth="1"/>
    <col min="4" max="4" width="14.81640625" style="43" customWidth="1"/>
    <col min="5" max="5" width="10.26953125" style="43" customWidth="1"/>
    <col min="6" max="6" width="11.7265625" style="43" customWidth="1"/>
    <col min="7" max="7" width="15.7265625" style="43" customWidth="1"/>
    <col min="8" max="8" width="49.81640625" style="43" customWidth="1"/>
    <col min="9" max="9" width="15.1796875" style="43" customWidth="1"/>
    <col min="10" max="10" width="15.81640625" style="43" customWidth="1"/>
    <col min="11" max="11" width="66.1796875" style="43" customWidth="1"/>
    <col min="12" max="12" width="16.81640625" style="43" customWidth="1"/>
    <col min="13" max="16384" width="9.81640625" style="43"/>
  </cols>
  <sheetData>
    <row r="1" spans="1:12" ht="24.75" customHeight="1">
      <c r="A1" s="119" t="s">
        <v>494</v>
      </c>
      <c r="B1" s="120"/>
      <c r="C1" s="120"/>
      <c r="D1" s="120"/>
      <c r="E1" s="120"/>
      <c r="F1" s="120"/>
      <c r="G1" s="121"/>
    </row>
    <row r="5" spans="1:12" ht="12" customHeight="1">
      <c r="A5" s="130"/>
      <c r="B5" s="130"/>
      <c r="C5" s="130"/>
      <c r="D5" s="130"/>
      <c r="E5" s="130"/>
      <c r="F5" s="130"/>
      <c r="G5" s="44"/>
      <c r="H5" s="44"/>
      <c r="I5" s="44"/>
      <c r="J5" s="44"/>
      <c r="K5" s="44"/>
    </row>
    <row r="6" spans="1:12" ht="33" customHeight="1">
      <c r="A6" s="131" t="s">
        <v>1</v>
      </c>
      <c r="B6" s="133" t="s">
        <v>2</v>
      </c>
      <c r="C6" s="135" t="s">
        <v>3</v>
      </c>
      <c r="D6" s="137" t="s">
        <v>4</v>
      </c>
      <c r="E6" s="138"/>
      <c r="F6" s="139"/>
      <c r="G6" s="126" t="s">
        <v>5</v>
      </c>
      <c r="H6" s="126"/>
      <c r="I6" s="124" t="s">
        <v>6</v>
      </c>
      <c r="J6" s="125"/>
      <c r="K6" s="126" t="s">
        <v>7</v>
      </c>
      <c r="L6" s="126"/>
    </row>
    <row r="7" spans="1:12" ht="45.75" customHeight="1">
      <c r="A7" s="132"/>
      <c r="B7" s="134"/>
      <c r="C7" s="136"/>
      <c r="D7" s="49" t="s">
        <v>8</v>
      </c>
      <c r="E7" s="49" t="s">
        <v>9</v>
      </c>
      <c r="F7" s="49" t="s">
        <v>10</v>
      </c>
      <c r="G7" s="49" t="s">
        <v>11</v>
      </c>
      <c r="H7" s="49" t="s">
        <v>12</v>
      </c>
      <c r="I7" s="49" t="s">
        <v>13</v>
      </c>
      <c r="J7" s="49" t="s">
        <v>14</v>
      </c>
      <c r="K7" s="49" t="s">
        <v>15</v>
      </c>
      <c r="L7" s="49" t="s">
        <v>43</v>
      </c>
    </row>
    <row r="8" spans="1:12" ht="69.75" customHeight="1">
      <c r="A8" s="122" t="s">
        <v>493</v>
      </c>
      <c r="B8" s="45" t="s">
        <v>381</v>
      </c>
      <c r="C8" s="45" t="s">
        <v>476</v>
      </c>
      <c r="D8" s="45">
        <v>1</v>
      </c>
      <c r="E8" s="45">
        <v>2</v>
      </c>
      <c r="F8" s="45">
        <f t="shared" ref="F8:F23" si="0">D8*E8</f>
        <v>2</v>
      </c>
      <c r="G8" s="45">
        <v>3</v>
      </c>
      <c r="H8" s="45" t="s">
        <v>492</v>
      </c>
      <c r="I8" s="61">
        <f t="shared" ref="I8:I23" si="1">F8/G8</f>
        <v>0.66666666666666663</v>
      </c>
      <c r="J8" s="46" t="s">
        <v>25</v>
      </c>
      <c r="K8" s="45"/>
      <c r="L8" s="45"/>
    </row>
    <row r="9" spans="1:12" ht="62.25" customHeight="1">
      <c r="A9" s="127"/>
      <c r="B9" s="45" t="s">
        <v>380</v>
      </c>
      <c r="C9" s="45" t="s">
        <v>476</v>
      </c>
      <c r="D9" s="45">
        <v>4</v>
      </c>
      <c r="E9" s="45">
        <v>2</v>
      </c>
      <c r="F9" s="45">
        <f t="shared" si="0"/>
        <v>8</v>
      </c>
      <c r="G9" s="45">
        <v>3</v>
      </c>
      <c r="H9" s="45" t="s">
        <v>491</v>
      </c>
      <c r="I9" s="61">
        <f t="shared" si="1"/>
        <v>2.6666666666666665</v>
      </c>
      <c r="J9" s="62" t="s">
        <v>25</v>
      </c>
      <c r="K9" s="45"/>
      <c r="L9" s="45"/>
    </row>
    <row r="10" spans="1:12" ht="60" customHeight="1">
      <c r="A10" s="128" t="s">
        <v>490</v>
      </c>
      <c r="B10" s="45" t="s">
        <v>489</v>
      </c>
      <c r="C10" s="45" t="s">
        <v>476</v>
      </c>
      <c r="D10" s="45">
        <v>3</v>
      </c>
      <c r="E10" s="45">
        <v>3</v>
      </c>
      <c r="F10" s="45">
        <f t="shared" si="0"/>
        <v>9</v>
      </c>
      <c r="G10" s="45">
        <v>3</v>
      </c>
      <c r="H10" s="45" t="s">
        <v>488</v>
      </c>
      <c r="I10" s="61">
        <f t="shared" si="1"/>
        <v>3</v>
      </c>
      <c r="J10" s="62" t="s">
        <v>25</v>
      </c>
      <c r="K10" s="45"/>
      <c r="L10" s="45"/>
    </row>
    <row r="11" spans="1:12" ht="62.25" customHeight="1">
      <c r="A11" s="129"/>
      <c r="B11" s="45" t="s">
        <v>487</v>
      </c>
      <c r="C11" s="45" t="s">
        <v>476</v>
      </c>
      <c r="D11" s="45">
        <v>2</v>
      </c>
      <c r="E11" s="45">
        <v>2</v>
      </c>
      <c r="F11" s="45">
        <f t="shared" si="0"/>
        <v>4</v>
      </c>
      <c r="G11" s="45">
        <v>2</v>
      </c>
      <c r="H11" s="45" t="s">
        <v>486</v>
      </c>
      <c r="I11" s="61">
        <f t="shared" si="1"/>
        <v>2</v>
      </c>
      <c r="J11" s="62" t="s">
        <v>25</v>
      </c>
      <c r="K11" s="45"/>
      <c r="L11" s="45"/>
    </row>
    <row r="12" spans="1:12" ht="60.75" customHeight="1">
      <c r="A12" s="129"/>
      <c r="B12" s="45" t="s">
        <v>485</v>
      </c>
      <c r="C12" s="45" t="s">
        <v>476</v>
      </c>
      <c r="D12" s="45">
        <v>3</v>
      </c>
      <c r="E12" s="45">
        <v>2</v>
      </c>
      <c r="F12" s="45">
        <f t="shared" si="0"/>
        <v>6</v>
      </c>
      <c r="G12" s="45">
        <v>3</v>
      </c>
      <c r="H12" s="45" t="s">
        <v>495</v>
      </c>
      <c r="I12" s="61">
        <f t="shared" si="1"/>
        <v>2</v>
      </c>
      <c r="J12" s="62" t="s">
        <v>25</v>
      </c>
      <c r="K12" s="45"/>
      <c r="L12" s="45"/>
    </row>
    <row r="13" spans="1:12" ht="63" customHeight="1">
      <c r="A13" s="129"/>
      <c r="B13" s="45" t="s">
        <v>484</v>
      </c>
      <c r="C13" s="45" t="s">
        <v>476</v>
      </c>
      <c r="D13" s="45">
        <v>1</v>
      </c>
      <c r="E13" s="45">
        <v>2</v>
      </c>
      <c r="F13" s="45">
        <f t="shared" si="0"/>
        <v>2</v>
      </c>
      <c r="G13" s="45">
        <v>3</v>
      </c>
      <c r="H13" s="45" t="s">
        <v>483</v>
      </c>
      <c r="I13" s="61">
        <f t="shared" si="1"/>
        <v>0.66666666666666663</v>
      </c>
      <c r="J13" s="62" t="s">
        <v>25</v>
      </c>
      <c r="K13" s="45"/>
      <c r="L13" s="45"/>
    </row>
    <row r="14" spans="1:12" ht="66.75" customHeight="1">
      <c r="A14" s="128" t="s">
        <v>482</v>
      </c>
      <c r="B14" s="45" t="s">
        <v>481</v>
      </c>
      <c r="C14" s="45" t="s">
        <v>168</v>
      </c>
      <c r="D14" s="45">
        <v>1</v>
      </c>
      <c r="E14" s="45">
        <v>3</v>
      </c>
      <c r="F14" s="45">
        <f t="shared" si="0"/>
        <v>3</v>
      </c>
      <c r="G14" s="45">
        <v>3</v>
      </c>
      <c r="H14" s="45" t="s">
        <v>480</v>
      </c>
      <c r="I14" s="61">
        <f t="shared" si="1"/>
        <v>1</v>
      </c>
      <c r="J14" s="62" t="s">
        <v>25</v>
      </c>
      <c r="K14" s="45"/>
      <c r="L14" s="45"/>
    </row>
    <row r="15" spans="1:12" ht="72.75" customHeight="1">
      <c r="A15" s="129"/>
      <c r="B15" s="45" t="s">
        <v>479</v>
      </c>
      <c r="C15" s="45" t="s">
        <v>476</v>
      </c>
      <c r="D15" s="45">
        <v>1</v>
      </c>
      <c r="E15" s="45">
        <v>2</v>
      </c>
      <c r="F15" s="45">
        <f t="shared" si="0"/>
        <v>2</v>
      </c>
      <c r="G15" s="45">
        <v>3</v>
      </c>
      <c r="H15" s="45" t="s">
        <v>478</v>
      </c>
      <c r="I15" s="61">
        <f t="shared" si="1"/>
        <v>0.66666666666666663</v>
      </c>
      <c r="J15" s="62" t="s">
        <v>25</v>
      </c>
      <c r="K15" s="45"/>
      <c r="L15" s="45"/>
    </row>
    <row r="16" spans="1:12" ht="72.75" customHeight="1">
      <c r="A16" s="48"/>
      <c r="B16" s="45" t="s">
        <v>477</v>
      </c>
      <c r="C16" s="45" t="s">
        <v>476</v>
      </c>
      <c r="D16" s="45">
        <v>3</v>
      </c>
      <c r="E16" s="45">
        <v>3</v>
      </c>
      <c r="F16" s="45">
        <f t="shared" si="0"/>
        <v>9</v>
      </c>
      <c r="G16" s="45">
        <v>3</v>
      </c>
      <c r="H16" s="45" t="s">
        <v>496</v>
      </c>
      <c r="I16" s="61">
        <f t="shared" si="1"/>
        <v>3</v>
      </c>
      <c r="J16" s="62" t="s">
        <v>25</v>
      </c>
      <c r="K16" s="45"/>
      <c r="L16" s="45"/>
    </row>
    <row r="17" spans="1:12" ht="96" customHeight="1">
      <c r="A17" s="122" t="s">
        <v>475</v>
      </c>
      <c r="B17" s="45" t="s">
        <v>474</v>
      </c>
      <c r="C17" s="45" t="s">
        <v>465</v>
      </c>
      <c r="D17" s="45">
        <v>1</v>
      </c>
      <c r="E17" s="45">
        <v>2</v>
      </c>
      <c r="F17" s="45">
        <f t="shared" si="0"/>
        <v>2</v>
      </c>
      <c r="G17" s="45">
        <v>2</v>
      </c>
      <c r="H17" s="45" t="s">
        <v>473</v>
      </c>
      <c r="I17" s="61">
        <f t="shared" si="1"/>
        <v>1</v>
      </c>
      <c r="J17" s="62" t="s">
        <v>25</v>
      </c>
      <c r="K17" s="45"/>
      <c r="L17" s="45"/>
    </row>
    <row r="18" spans="1:12" ht="76.5" customHeight="1">
      <c r="A18" s="123"/>
      <c r="B18" s="45" t="s">
        <v>472</v>
      </c>
      <c r="C18" s="45" t="s">
        <v>471</v>
      </c>
      <c r="D18" s="45">
        <v>2</v>
      </c>
      <c r="E18" s="45">
        <v>4</v>
      </c>
      <c r="F18" s="45">
        <f t="shared" si="0"/>
        <v>8</v>
      </c>
      <c r="G18" s="45">
        <v>3</v>
      </c>
      <c r="H18" s="45" t="s">
        <v>497</v>
      </c>
      <c r="I18" s="61">
        <f t="shared" si="1"/>
        <v>2.6666666666666665</v>
      </c>
      <c r="J18" s="62" t="s">
        <v>25</v>
      </c>
      <c r="K18" s="45"/>
      <c r="L18" s="45"/>
    </row>
    <row r="19" spans="1:12" ht="76.5" customHeight="1">
      <c r="A19" s="50" t="s">
        <v>499</v>
      </c>
      <c r="B19" s="45" t="s">
        <v>500</v>
      </c>
      <c r="C19" s="45" t="s">
        <v>459</v>
      </c>
      <c r="D19" s="45">
        <v>2</v>
      </c>
      <c r="E19" s="45">
        <v>4</v>
      </c>
      <c r="F19" s="45">
        <f t="shared" si="0"/>
        <v>8</v>
      </c>
      <c r="G19" s="45">
        <v>3</v>
      </c>
      <c r="H19" s="45" t="s">
        <v>502</v>
      </c>
      <c r="I19" s="61">
        <f t="shared" si="1"/>
        <v>2.6666666666666665</v>
      </c>
      <c r="J19" s="62" t="s">
        <v>25</v>
      </c>
      <c r="K19" s="45"/>
      <c r="L19" s="45"/>
    </row>
    <row r="20" spans="1:12" ht="58.5" customHeight="1">
      <c r="A20" s="47" t="s">
        <v>498</v>
      </c>
      <c r="B20" s="45" t="s">
        <v>470</v>
      </c>
      <c r="C20" s="45" t="s">
        <v>469</v>
      </c>
      <c r="D20" s="45">
        <v>1</v>
      </c>
      <c r="E20" s="45">
        <v>4</v>
      </c>
      <c r="F20" s="45">
        <f t="shared" si="0"/>
        <v>4</v>
      </c>
      <c r="G20" s="45">
        <v>3</v>
      </c>
      <c r="H20" s="45" t="s">
        <v>468</v>
      </c>
      <c r="I20" s="61">
        <f t="shared" si="1"/>
        <v>1.3333333333333333</v>
      </c>
      <c r="J20" s="62" t="s">
        <v>25</v>
      </c>
      <c r="K20" s="45"/>
      <c r="L20" s="45"/>
    </row>
    <row r="21" spans="1:12" ht="86.25" customHeight="1">
      <c r="A21" s="122" t="s">
        <v>467</v>
      </c>
      <c r="B21" s="45" t="s">
        <v>466</v>
      </c>
      <c r="C21" s="45" t="s">
        <v>465</v>
      </c>
      <c r="D21" s="45">
        <v>4</v>
      </c>
      <c r="E21" s="45">
        <v>2</v>
      </c>
      <c r="F21" s="45">
        <f t="shared" si="0"/>
        <v>8</v>
      </c>
      <c r="G21" s="45">
        <v>3</v>
      </c>
      <c r="H21" s="45" t="s">
        <v>589</v>
      </c>
      <c r="I21" s="61">
        <f t="shared" si="1"/>
        <v>2.6666666666666665</v>
      </c>
      <c r="J21" s="62" t="s">
        <v>25</v>
      </c>
      <c r="K21" s="45"/>
      <c r="L21" s="45"/>
    </row>
    <row r="22" spans="1:12" ht="143.25" customHeight="1">
      <c r="A22" s="123"/>
      <c r="B22" s="45" t="s">
        <v>464</v>
      </c>
      <c r="C22" s="45" t="s">
        <v>463</v>
      </c>
      <c r="D22" s="45">
        <v>1</v>
      </c>
      <c r="E22" s="45">
        <v>4</v>
      </c>
      <c r="F22" s="45">
        <f t="shared" si="0"/>
        <v>4</v>
      </c>
      <c r="G22" s="45">
        <v>3</v>
      </c>
      <c r="H22" s="45" t="s">
        <v>462</v>
      </c>
      <c r="I22" s="61">
        <f t="shared" si="1"/>
        <v>1.3333333333333333</v>
      </c>
      <c r="J22" s="62" t="s">
        <v>25</v>
      </c>
      <c r="K22" s="45"/>
      <c r="L22" s="45"/>
    </row>
    <row r="23" spans="1:12" ht="85.5" customHeight="1">
      <c r="A23" s="45" t="s">
        <v>461</v>
      </c>
      <c r="B23" s="45" t="s">
        <v>460</v>
      </c>
      <c r="C23" s="45" t="s">
        <v>459</v>
      </c>
      <c r="D23" s="45">
        <v>1</v>
      </c>
      <c r="E23" s="45">
        <v>4</v>
      </c>
      <c r="F23" s="45">
        <f t="shared" si="0"/>
        <v>4</v>
      </c>
      <c r="G23" s="45">
        <v>3</v>
      </c>
      <c r="H23" s="45" t="s">
        <v>501</v>
      </c>
      <c r="I23" s="61">
        <f t="shared" si="1"/>
        <v>1.3333333333333333</v>
      </c>
      <c r="J23" s="62" t="s">
        <v>25</v>
      </c>
      <c r="K23" s="45"/>
      <c r="L23" s="45"/>
    </row>
    <row r="24" spans="1:12"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2"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2"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2"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2"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2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2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2"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2"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2:11"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2:11"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2:11"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2:11"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2:11"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2:11"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2:11"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2:11"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2:11"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2:11"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2:11"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2:11"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2:11"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2:11"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2:11"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2:11"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2:11"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2:11">
      <c r="B50" s="44"/>
      <c r="C50" s="44"/>
      <c r="D50" s="44"/>
      <c r="E50" s="44"/>
      <c r="F50" s="44"/>
      <c r="G50" s="44"/>
      <c r="H50" s="44"/>
      <c r="I50" s="44"/>
      <c r="J50" s="44"/>
      <c r="K50" s="44"/>
    </row>
    <row r="51" spans="2:11"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2:11">
      <c r="B52" s="44"/>
      <c r="C52" s="44"/>
      <c r="D52" s="44"/>
      <c r="E52" s="44"/>
      <c r="F52" s="44"/>
      <c r="G52" s="44"/>
      <c r="H52" s="44"/>
      <c r="I52" s="44"/>
      <c r="J52" s="44"/>
      <c r="K52" s="44"/>
    </row>
    <row r="53" spans="2:11">
      <c r="B53" s="44"/>
      <c r="C53" s="44"/>
      <c r="D53" s="44"/>
      <c r="E53" s="44"/>
      <c r="F53" s="44"/>
      <c r="G53" s="44"/>
      <c r="H53" s="44"/>
      <c r="I53" s="44"/>
      <c r="J53" s="44"/>
      <c r="K53" s="44"/>
    </row>
    <row r="54" spans="2:11">
      <c r="B54" s="44"/>
      <c r="C54" s="44"/>
      <c r="D54" s="44"/>
      <c r="E54" s="44"/>
      <c r="F54" s="44"/>
      <c r="G54" s="44"/>
      <c r="H54" s="44"/>
      <c r="I54" s="44"/>
      <c r="J54" s="44"/>
      <c r="K54" s="44"/>
    </row>
    <row r="55" spans="2:11">
      <c r="B55" s="44"/>
      <c r="C55" s="44"/>
      <c r="D55" s="44"/>
      <c r="E55" s="44"/>
      <c r="F55" s="44"/>
      <c r="G55" s="44"/>
      <c r="H55" s="44"/>
      <c r="I55" s="44"/>
      <c r="J55" s="44"/>
      <c r="K55" s="44"/>
    </row>
    <row r="56" spans="2:11">
      <c r="B56" s="44"/>
      <c r="C56" s="44"/>
      <c r="D56" s="44"/>
      <c r="E56" s="44"/>
      <c r="F56" s="44"/>
      <c r="G56" s="44"/>
      <c r="H56" s="44"/>
      <c r="I56" s="44"/>
      <c r="J56" s="44"/>
      <c r="K56" s="44"/>
    </row>
    <row r="57" spans="2:11">
      <c r="B57" s="44"/>
      <c r="C57" s="44"/>
      <c r="D57" s="44"/>
      <c r="E57" s="44"/>
      <c r="F57" s="44"/>
      <c r="G57" s="44"/>
      <c r="H57" s="44"/>
      <c r="I57" s="44"/>
      <c r="J57" s="44"/>
      <c r="K57" s="44"/>
    </row>
    <row r="58" spans="2:11">
      <c r="B58" s="44"/>
      <c r="C58" s="44"/>
      <c r="D58" s="44"/>
      <c r="E58" s="44"/>
      <c r="F58" s="44"/>
      <c r="G58" s="44"/>
      <c r="H58" s="44"/>
      <c r="I58" s="44"/>
      <c r="J58" s="44"/>
      <c r="K58" s="44"/>
    </row>
    <row r="59" spans="2:11"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2:11"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2:11"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2:11"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2:11"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2:11"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2:11"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2:11"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2:11"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2:11">
      <c r="B68" s="44"/>
      <c r="C68" s="44"/>
      <c r="D68" s="44"/>
      <c r="E68" s="44"/>
      <c r="F68" s="44"/>
      <c r="G68" s="44"/>
      <c r="H68" s="44"/>
      <c r="I68" s="44"/>
      <c r="J68" s="44"/>
      <c r="K68" s="44"/>
    </row>
    <row r="69" spans="2:11">
      <c r="B69" s="44"/>
      <c r="C69" s="44"/>
      <c r="D69" s="44"/>
      <c r="E69" s="44"/>
      <c r="F69" s="44"/>
      <c r="G69" s="44"/>
      <c r="H69" s="44"/>
      <c r="I69" s="44"/>
      <c r="J69" s="44"/>
      <c r="K69" s="44"/>
    </row>
    <row r="70" spans="2:11">
      <c r="B70" s="44"/>
      <c r="C70" s="44"/>
      <c r="D70" s="44"/>
      <c r="E70" s="44"/>
      <c r="F70" s="44"/>
      <c r="G70" s="44"/>
      <c r="H70" s="44"/>
      <c r="I70" s="44"/>
      <c r="J70" s="44"/>
      <c r="K70" s="44"/>
    </row>
    <row r="71" spans="2:11">
      <c r="B71" s="44"/>
      <c r="C71" s="44"/>
      <c r="D71" s="44"/>
      <c r="E71" s="44"/>
      <c r="F71" s="44"/>
      <c r="G71" s="44"/>
      <c r="H71" s="44"/>
      <c r="I71" s="44"/>
      <c r="J71" s="44"/>
      <c r="K71" s="44"/>
    </row>
    <row r="72" spans="2:11">
      <c r="B72" s="44"/>
      <c r="C72" s="44"/>
      <c r="D72" s="44"/>
      <c r="E72" s="44"/>
      <c r="F72" s="44"/>
      <c r="G72" s="44"/>
      <c r="H72" s="44"/>
      <c r="I72" s="44"/>
      <c r="J72" s="44"/>
      <c r="K72" s="44"/>
    </row>
    <row r="73" spans="2:11">
      <c r="B73" s="44"/>
      <c r="C73" s="44"/>
      <c r="D73" s="44"/>
      <c r="E73" s="44"/>
      <c r="F73" s="44"/>
      <c r="G73" s="44"/>
      <c r="H73" s="44"/>
      <c r="I73" s="44"/>
      <c r="J73" s="44"/>
      <c r="K73" s="44"/>
    </row>
    <row r="74" spans="2:11">
      <c r="B74" s="44"/>
      <c r="C74" s="44"/>
      <c r="D74" s="44"/>
      <c r="E74" s="44"/>
      <c r="F74" s="44"/>
      <c r="G74" s="44"/>
      <c r="H74" s="44"/>
      <c r="I74" s="44"/>
      <c r="J74" s="44"/>
      <c r="K74" s="44"/>
    </row>
    <row r="75" spans="2:11">
      <c r="B75" s="44"/>
      <c r="C75" s="44"/>
      <c r="D75" s="44"/>
      <c r="E75" s="44"/>
      <c r="F75" s="44"/>
      <c r="G75" s="44"/>
      <c r="H75" s="44"/>
      <c r="I75" s="44"/>
      <c r="J75" s="44"/>
      <c r="K75" s="44"/>
    </row>
    <row r="76" spans="2:11">
      <c r="B76" s="44"/>
      <c r="C76" s="44"/>
      <c r="D76" s="44"/>
      <c r="E76" s="44"/>
      <c r="F76" s="44"/>
      <c r="G76" s="44"/>
      <c r="H76" s="44"/>
      <c r="I76" s="44"/>
      <c r="J76" s="44"/>
      <c r="K76" s="44"/>
    </row>
    <row r="77" spans="2:11">
      <c r="B77" s="44"/>
      <c r="C77" s="44"/>
      <c r="D77" s="44"/>
      <c r="E77" s="44"/>
      <c r="F77" s="44"/>
      <c r="G77" s="44"/>
      <c r="H77" s="44"/>
      <c r="I77" s="44"/>
      <c r="J77" s="44"/>
      <c r="K77" s="44"/>
    </row>
    <row r="78" spans="2:11">
      <c r="B78" s="44"/>
      <c r="C78" s="44"/>
      <c r="D78" s="44"/>
      <c r="E78" s="44"/>
      <c r="F78" s="44"/>
      <c r="G78" s="44"/>
      <c r="H78" s="44"/>
      <c r="I78" s="44"/>
      <c r="J78" s="44"/>
      <c r="K78" s="44"/>
    </row>
    <row r="79" spans="2:11">
      <c r="B79" s="44"/>
      <c r="C79" s="44"/>
      <c r="D79" s="44"/>
      <c r="E79" s="44"/>
      <c r="F79" s="44"/>
      <c r="G79" s="44"/>
      <c r="H79" s="44"/>
      <c r="I79" s="44"/>
      <c r="J79" s="44"/>
      <c r="K79" s="44"/>
    </row>
    <row r="80" spans="2:11">
      <c r="B80" s="44"/>
      <c r="C80" s="44"/>
      <c r="D80" s="44"/>
      <c r="E80" s="44"/>
      <c r="F80" s="44"/>
      <c r="G80" s="44"/>
      <c r="H80" s="44"/>
      <c r="I80" s="44"/>
      <c r="J80" s="44"/>
      <c r="K80" s="44"/>
    </row>
    <row r="81" spans="2:11">
      <c r="B81" s="44"/>
      <c r="C81" s="44"/>
      <c r="D81" s="44"/>
      <c r="E81" s="44"/>
      <c r="F81" s="44"/>
      <c r="G81" s="44"/>
      <c r="H81" s="44"/>
      <c r="I81" s="44"/>
      <c r="J81" s="44"/>
      <c r="K81" s="44"/>
    </row>
    <row r="82" spans="2:11">
      <c r="B82" s="44"/>
      <c r="C82" s="44"/>
      <c r="D82" s="44"/>
      <c r="E82" s="44"/>
      <c r="F82" s="44"/>
      <c r="G82" s="44"/>
      <c r="H82" s="44"/>
      <c r="I82" s="44"/>
      <c r="J82" s="44"/>
      <c r="K82" s="44"/>
    </row>
    <row r="83" spans="2:11"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2:11">
      <c r="B84" s="44"/>
      <c r="C84" s="44"/>
      <c r="D84" s="44"/>
      <c r="E84" s="44"/>
      <c r="F84" s="44"/>
      <c r="G84" s="44"/>
      <c r="H84" s="44"/>
      <c r="I84" s="44"/>
      <c r="J84" s="44"/>
      <c r="K84" s="44"/>
    </row>
    <row r="85" spans="2:11">
      <c r="B85" s="44"/>
      <c r="C85" s="44"/>
      <c r="D85" s="44"/>
      <c r="E85" s="44"/>
      <c r="F85" s="44"/>
      <c r="G85" s="44"/>
      <c r="H85" s="44"/>
      <c r="I85" s="44"/>
      <c r="J85" s="44"/>
      <c r="K85" s="44"/>
    </row>
    <row r="86" spans="2:11">
      <c r="B86" s="44"/>
      <c r="C86" s="44"/>
      <c r="D86" s="44"/>
      <c r="E86" s="44"/>
      <c r="F86" s="44"/>
      <c r="G86" s="44"/>
      <c r="H86" s="44"/>
      <c r="I86" s="44"/>
      <c r="J86" s="44"/>
      <c r="K86" s="44"/>
    </row>
    <row r="87" spans="2:11">
      <c r="B87" s="44"/>
      <c r="C87" s="44"/>
      <c r="D87" s="44"/>
      <c r="E87" s="44"/>
      <c r="F87" s="44"/>
      <c r="G87" s="44"/>
      <c r="H87" s="44"/>
      <c r="I87" s="44"/>
      <c r="J87" s="44"/>
      <c r="K87" s="44"/>
    </row>
    <row r="88" spans="2:11">
      <c r="B88" s="44"/>
      <c r="C88" s="44"/>
      <c r="D88" s="44"/>
      <c r="E88" s="44"/>
      <c r="F88" s="44"/>
      <c r="G88" s="44"/>
      <c r="H88" s="44"/>
      <c r="I88" s="44"/>
      <c r="J88" s="44"/>
      <c r="K88" s="44"/>
    </row>
    <row r="89" spans="2:11">
      <c r="B89" s="44"/>
      <c r="C89" s="44"/>
      <c r="D89" s="44"/>
      <c r="E89" s="44"/>
      <c r="F89" s="44"/>
      <c r="G89" s="44"/>
      <c r="H89" s="44"/>
      <c r="I89" s="44"/>
      <c r="J89" s="44"/>
      <c r="K89" s="44"/>
    </row>
    <row r="90" spans="2:11"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2:11">
      <c r="B91" s="44"/>
      <c r="C91" s="44"/>
      <c r="D91" s="44"/>
      <c r="E91" s="44"/>
      <c r="F91" s="44"/>
      <c r="G91" s="44"/>
      <c r="H91" s="44"/>
      <c r="I91" s="44"/>
      <c r="J91" s="44"/>
      <c r="K91" s="44"/>
    </row>
    <row r="92" spans="2:11">
      <c r="B92" s="44"/>
      <c r="C92" s="44"/>
      <c r="D92" s="44"/>
      <c r="E92" s="44"/>
      <c r="F92" s="44"/>
      <c r="G92" s="44"/>
      <c r="H92" s="44"/>
      <c r="I92" s="44"/>
      <c r="J92" s="44"/>
      <c r="K92" s="44"/>
    </row>
    <row r="93" spans="2:11">
      <c r="B93" s="44"/>
      <c r="C93" s="44"/>
      <c r="D93" s="44"/>
      <c r="E93" s="44"/>
      <c r="F93" s="44"/>
      <c r="G93" s="44"/>
      <c r="H93" s="44"/>
      <c r="I93" s="44"/>
      <c r="J93" s="44"/>
      <c r="K93" s="44"/>
    </row>
    <row r="94" spans="2:11">
      <c r="B94" s="44"/>
      <c r="C94" s="44"/>
      <c r="D94" s="44"/>
      <c r="E94" s="44"/>
      <c r="F94" s="44"/>
      <c r="G94" s="44"/>
      <c r="H94" s="44"/>
      <c r="I94" s="44"/>
      <c r="J94" s="44"/>
      <c r="K94" s="44"/>
    </row>
    <row r="95" spans="2:11">
      <c r="B95" s="44"/>
      <c r="C95" s="44"/>
      <c r="D95" s="44"/>
      <c r="E95" s="44"/>
      <c r="F95" s="44"/>
      <c r="G95" s="44"/>
      <c r="H95" s="44"/>
      <c r="I95" s="44"/>
      <c r="J95" s="44"/>
      <c r="K95" s="44"/>
    </row>
  </sheetData>
  <mergeCells count="14">
    <mergeCell ref="A1:G1"/>
    <mergeCell ref="A21:A22"/>
    <mergeCell ref="I6:J6"/>
    <mergeCell ref="K6:L6"/>
    <mergeCell ref="A8:A9"/>
    <mergeCell ref="A10:A13"/>
    <mergeCell ref="A14:A15"/>
    <mergeCell ref="A17:A18"/>
    <mergeCell ref="G6:H6"/>
    <mergeCell ref="A5:F5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0"/>
  <sheetViews>
    <sheetView topLeftCell="D15" zoomScale="75" zoomScaleNormal="75" zoomScaleSheetLayoutView="100" workbookViewId="0">
      <selection activeCell="K25" sqref="K25"/>
    </sheetView>
  </sheetViews>
  <sheetFormatPr baseColWidth="10" defaultColWidth="9.81640625" defaultRowHeight="12.5"/>
  <cols>
    <col min="1" max="1" width="28.453125" style="12" customWidth="1"/>
    <col min="2" max="2" width="33.26953125" style="12" customWidth="1"/>
    <col min="3" max="3" width="36.81640625" style="12" customWidth="1"/>
    <col min="4" max="4" width="15.26953125" style="12" customWidth="1"/>
    <col min="5" max="6" width="11.7265625" style="12" customWidth="1"/>
    <col min="7" max="7" width="15.7265625" style="12" customWidth="1"/>
    <col min="8" max="8" width="48.7265625" style="12" customWidth="1"/>
    <col min="9" max="9" width="15.1796875" style="12" customWidth="1"/>
    <col min="10" max="10" width="15.81640625" style="12" customWidth="1"/>
    <col min="11" max="11" width="81.1796875" style="12" customWidth="1"/>
    <col min="12" max="12" width="16.81640625" style="12" customWidth="1"/>
    <col min="13" max="16384" width="9.81640625" style="12"/>
  </cols>
  <sheetData>
    <row r="1" spans="1:12" ht="42.75" customHeight="1">
      <c r="A1" s="70" t="s">
        <v>241</v>
      </c>
      <c r="B1" s="71"/>
      <c r="C1" s="71"/>
      <c r="D1" s="71"/>
      <c r="E1" s="71"/>
      <c r="F1" s="71"/>
      <c r="G1" s="72"/>
    </row>
    <row r="5" spans="1:12">
      <c r="A5" s="100"/>
      <c r="B5" s="100"/>
      <c r="C5" s="100"/>
      <c r="D5" s="100"/>
      <c r="E5" s="100"/>
      <c r="F5" s="100"/>
    </row>
    <row r="6" spans="1:12" ht="15.5">
      <c r="A6" s="73" t="s">
        <v>1</v>
      </c>
      <c r="B6" s="75" t="s">
        <v>2</v>
      </c>
      <c r="C6" s="77" t="s">
        <v>3</v>
      </c>
      <c r="D6" s="79" t="s">
        <v>4</v>
      </c>
      <c r="E6" s="80"/>
      <c r="F6" s="81"/>
      <c r="G6" s="66" t="s">
        <v>5</v>
      </c>
      <c r="H6" s="66"/>
      <c r="I6" s="64" t="s">
        <v>6</v>
      </c>
      <c r="J6" s="65"/>
      <c r="K6" s="66" t="s">
        <v>7</v>
      </c>
      <c r="L6" s="66"/>
    </row>
    <row r="7" spans="1:12" ht="28">
      <c r="A7" s="73"/>
      <c r="B7" s="76"/>
      <c r="C7" s="78"/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43</v>
      </c>
    </row>
    <row r="8" spans="1:12" ht="42">
      <c r="A8" s="67" t="s">
        <v>240</v>
      </c>
      <c r="B8" s="13" t="s">
        <v>239</v>
      </c>
      <c r="C8" s="13" t="s">
        <v>238</v>
      </c>
      <c r="D8" s="13">
        <v>1</v>
      </c>
      <c r="E8" s="13">
        <v>2</v>
      </c>
      <c r="F8" s="13">
        <f t="shared" ref="F8:F20" si="0">D8*E8</f>
        <v>2</v>
      </c>
      <c r="G8" s="13">
        <v>4</v>
      </c>
      <c r="H8" s="13" t="s">
        <v>237</v>
      </c>
      <c r="I8" s="13">
        <f t="shared" ref="I8:I20" si="1">ROUNDUP(F8/G8,0)</f>
        <v>1</v>
      </c>
      <c r="J8" s="15" t="s">
        <v>25</v>
      </c>
      <c r="K8" s="13"/>
      <c r="L8" s="13"/>
    </row>
    <row r="9" spans="1:12" ht="42">
      <c r="A9" s="69"/>
      <c r="B9" s="13" t="s">
        <v>236</v>
      </c>
      <c r="C9" s="13" t="s">
        <v>235</v>
      </c>
      <c r="D9" s="13">
        <v>2</v>
      </c>
      <c r="E9" s="13">
        <v>3</v>
      </c>
      <c r="F9" s="13">
        <f t="shared" si="0"/>
        <v>6</v>
      </c>
      <c r="G9" s="13">
        <v>4</v>
      </c>
      <c r="H9" s="13" t="s">
        <v>234</v>
      </c>
      <c r="I9" s="13">
        <f t="shared" si="1"/>
        <v>2</v>
      </c>
      <c r="J9" s="15" t="s">
        <v>25</v>
      </c>
      <c r="K9" s="13"/>
      <c r="L9" s="13"/>
    </row>
    <row r="10" spans="1:12" ht="70">
      <c r="A10" s="13" t="s">
        <v>233</v>
      </c>
      <c r="B10" s="13" t="s">
        <v>209</v>
      </c>
      <c r="C10" s="13" t="s">
        <v>208</v>
      </c>
      <c r="D10" s="13">
        <v>2</v>
      </c>
      <c r="E10" s="13">
        <v>4</v>
      </c>
      <c r="F10" s="13">
        <f t="shared" si="0"/>
        <v>8</v>
      </c>
      <c r="G10" s="13">
        <v>4</v>
      </c>
      <c r="H10" s="13" t="s">
        <v>232</v>
      </c>
      <c r="I10" s="13">
        <f t="shared" si="1"/>
        <v>2</v>
      </c>
      <c r="J10" s="15" t="s">
        <v>25</v>
      </c>
      <c r="K10" s="13"/>
      <c r="L10" s="13"/>
    </row>
    <row r="11" spans="1:12" ht="28">
      <c r="A11" s="13" t="s">
        <v>242</v>
      </c>
      <c r="B11" s="13" t="s">
        <v>231</v>
      </c>
      <c r="C11" s="13" t="s">
        <v>230</v>
      </c>
      <c r="D11" s="13">
        <v>4</v>
      </c>
      <c r="E11" s="13">
        <v>1</v>
      </c>
      <c r="F11" s="13">
        <f t="shared" si="0"/>
        <v>4</v>
      </c>
      <c r="G11" s="13">
        <v>3</v>
      </c>
      <c r="H11" s="13" t="s">
        <v>243</v>
      </c>
      <c r="I11" s="13">
        <f t="shared" si="1"/>
        <v>2</v>
      </c>
      <c r="J11" s="15" t="s">
        <v>25</v>
      </c>
      <c r="K11" s="13"/>
      <c r="L11" s="13"/>
    </row>
    <row r="12" spans="1:12" ht="56">
      <c r="A12" s="67" t="s">
        <v>229</v>
      </c>
      <c r="B12" s="13" t="s">
        <v>228</v>
      </c>
      <c r="C12" s="13" t="s">
        <v>227</v>
      </c>
      <c r="D12" s="13">
        <v>1</v>
      </c>
      <c r="E12" s="13">
        <v>3</v>
      </c>
      <c r="F12" s="13">
        <f t="shared" si="0"/>
        <v>3</v>
      </c>
      <c r="G12" s="13">
        <v>4</v>
      </c>
      <c r="H12" s="13" t="s">
        <v>226</v>
      </c>
      <c r="I12" s="13">
        <f t="shared" si="1"/>
        <v>1</v>
      </c>
      <c r="J12" s="15" t="s">
        <v>25</v>
      </c>
      <c r="K12" s="13"/>
      <c r="L12" s="13"/>
    </row>
    <row r="13" spans="1:12" ht="28">
      <c r="A13" s="68"/>
      <c r="B13" s="13" t="s">
        <v>225</v>
      </c>
      <c r="C13" s="13" t="s">
        <v>244</v>
      </c>
      <c r="D13" s="13">
        <v>1</v>
      </c>
      <c r="E13" s="13">
        <v>4</v>
      </c>
      <c r="F13" s="13">
        <f t="shared" si="0"/>
        <v>4</v>
      </c>
      <c r="G13" s="13">
        <v>4</v>
      </c>
      <c r="H13" s="13" t="s">
        <v>223</v>
      </c>
      <c r="I13" s="13">
        <f t="shared" si="1"/>
        <v>1</v>
      </c>
      <c r="J13" s="15" t="s">
        <v>25</v>
      </c>
      <c r="K13" s="13"/>
      <c r="L13" s="13"/>
    </row>
    <row r="14" spans="1:12" ht="28">
      <c r="A14" s="69"/>
      <c r="B14" s="13" t="s">
        <v>224</v>
      </c>
      <c r="C14" s="13" t="s">
        <v>205</v>
      </c>
      <c r="D14" s="13">
        <v>3</v>
      </c>
      <c r="E14" s="13">
        <v>3</v>
      </c>
      <c r="F14" s="13">
        <f t="shared" si="0"/>
        <v>9</v>
      </c>
      <c r="G14" s="13">
        <v>4</v>
      </c>
      <c r="H14" s="13" t="s">
        <v>245</v>
      </c>
      <c r="I14" s="13">
        <f t="shared" si="1"/>
        <v>3</v>
      </c>
      <c r="J14" s="15" t="s">
        <v>25</v>
      </c>
      <c r="K14" s="13"/>
      <c r="L14" s="13"/>
    </row>
    <row r="15" spans="1:12" ht="42">
      <c r="A15" s="13" t="s">
        <v>222</v>
      </c>
      <c r="B15" s="13" t="s">
        <v>221</v>
      </c>
      <c r="C15" s="13" t="s">
        <v>220</v>
      </c>
      <c r="D15" s="13">
        <v>2</v>
      </c>
      <c r="E15" s="13">
        <v>3</v>
      </c>
      <c r="F15" s="13">
        <f t="shared" si="0"/>
        <v>6</v>
      </c>
      <c r="G15" s="13">
        <v>2</v>
      </c>
      <c r="H15" s="13" t="s">
        <v>219</v>
      </c>
      <c r="I15" s="13">
        <f t="shared" si="1"/>
        <v>3</v>
      </c>
      <c r="J15" s="15" t="s">
        <v>25</v>
      </c>
      <c r="K15" s="13"/>
      <c r="L15" s="13"/>
    </row>
    <row r="16" spans="1:12" ht="42">
      <c r="A16" s="67" t="s">
        <v>218</v>
      </c>
      <c r="B16" s="13" t="s">
        <v>217</v>
      </c>
      <c r="C16" s="13" t="s">
        <v>214</v>
      </c>
      <c r="D16" s="13">
        <v>1</v>
      </c>
      <c r="E16" s="13">
        <v>4</v>
      </c>
      <c r="F16" s="13">
        <f t="shared" si="0"/>
        <v>4</v>
      </c>
      <c r="G16" s="13">
        <v>4</v>
      </c>
      <c r="H16" s="13" t="s">
        <v>216</v>
      </c>
      <c r="I16" s="13">
        <f t="shared" si="1"/>
        <v>1</v>
      </c>
      <c r="J16" s="15" t="s">
        <v>25</v>
      </c>
      <c r="K16" s="13"/>
      <c r="L16" s="13"/>
    </row>
    <row r="17" spans="1:12" ht="70">
      <c r="A17" s="68"/>
      <c r="B17" s="13" t="s">
        <v>215</v>
      </c>
      <c r="C17" s="13" t="s">
        <v>214</v>
      </c>
      <c r="D17" s="13">
        <v>2</v>
      </c>
      <c r="E17" s="13">
        <v>3</v>
      </c>
      <c r="F17" s="13">
        <f t="shared" si="0"/>
        <v>6</v>
      </c>
      <c r="G17" s="13">
        <v>3</v>
      </c>
      <c r="H17" s="13" t="s">
        <v>213</v>
      </c>
      <c r="I17" s="13">
        <f t="shared" si="1"/>
        <v>2</v>
      </c>
      <c r="J17" s="15" t="s">
        <v>25</v>
      </c>
      <c r="K17" s="13"/>
      <c r="L17" s="13"/>
    </row>
    <row r="18" spans="1:12" ht="28">
      <c r="A18" s="69"/>
      <c r="B18" s="13" t="s">
        <v>212</v>
      </c>
      <c r="C18" s="13" t="s">
        <v>211</v>
      </c>
      <c r="D18" s="13">
        <v>2</v>
      </c>
      <c r="E18" s="13">
        <v>4</v>
      </c>
      <c r="F18" s="13">
        <f t="shared" si="0"/>
        <v>8</v>
      </c>
      <c r="G18" s="13">
        <v>4</v>
      </c>
      <c r="H18" s="13" t="s">
        <v>577</v>
      </c>
      <c r="I18" s="13">
        <f t="shared" si="1"/>
        <v>2</v>
      </c>
      <c r="J18" s="15" t="s">
        <v>25</v>
      </c>
      <c r="K18" s="35"/>
      <c r="L18" s="13"/>
    </row>
    <row r="19" spans="1:12" ht="56">
      <c r="A19" s="67" t="s">
        <v>210</v>
      </c>
      <c r="B19" s="13" t="s">
        <v>209</v>
      </c>
      <c r="C19" s="13" t="s">
        <v>208</v>
      </c>
      <c r="D19" s="13">
        <v>1</v>
      </c>
      <c r="E19" s="13">
        <v>4</v>
      </c>
      <c r="F19" s="13">
        <f t="shared" si="0"/>
        <v>4</v>
      </c>
      <c r="G19" s="13">
        <v>4</v>
      </c>
      <c r="H19" s="13" t="s">
        <v>207</v>
      </c>
      <c r="I19" s="13">
        <f t="shared" si="1"/>
        <v>1</v>
      </c>
      <c r="J19" s="15" t="s">
        <v>25</v>
      </c>
      <c r="K19" s="13"/>
      <c r="L19" s="13"/>
    </row>
    <row r="20" spans="1:12" ht="42">
      <c r="A20" s="69"/>
      <c r="B20" s="13" t="s">
        <v>206</v>
      </c>
      <c r="C20" s="13" t="s">
        <v>205</v>
      </c>
      <c r="D20" s="13">
        <v>3</v>
      </c>
      <c r="E20" s="13">
        <v>3</v>
      </c>
      <c r="F20" s="13">
        <f t="shared" si="0"/>
        <v>9</v>
      </c>
      <c r="G20" s="13">
        <v>4</v>
      </c>
      <c r="H20" s="13" t="s">
        <v>204</v>
      </c>
      <c r="I20" s="13">
        <f t="shared" si="1"/>
        <v>3</v>
      </c>
      <c r="J20" s="15" t="s">
        <v>25</v>
      </c>
      <c r="K20" s="13"/>
      <c r="L20" s="13"/>
    </row>
  </sheetData>
  <mergeCells count="13">
    <mergeCell ref="A19:A20"/>
    <mergeCell ref="I6:J6"/>
    <mergeCell ref="A5:F5"/>
    <mergeCell ref="A8:A9"/>
    <mergeCell ref="A12:A14"/>
    <mergeCell ref="A16:A18"/>
    <mergeCell ref="A1:G1"/>
    <mergeCell ref="G6:H6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5"/>
  <sheetViews>
    <sheetView topLeftCell="C3" zoomScale="46" zoomScaleNormal="46" zoomScaleSheetLayoutView="100" zoomScalePageLayoutView="50" workbookViewId="0">
      <selection activeCell="J10" sqref="J10"/>
    </sheetView>
  </sheetViews>
  <sheetFormatPr baseColWidth="10" defaultColWidth="9.81640625" defaultRowHeight="12.5"/>
  <cols>
    <col min="1" max="1" width="28.453125" style="21" customWidth="1"/>
    <col min="2" max="2" width="50" style="21" customWidth="1"/>
    <col min="3" max="3" width="61.26953125" style="21" customWidth="1"/>
    <col min="4" max="4" width="22.26953125" style="21" customWidth="1"/>
    <col min="5" max="5" width="17" style="22" customWidth="1"/>
    <col min="6" max="6" width="18.1796875" style="21" customWidth="1"/>
    <col min="7" max="7" width="24" style="21" customWidth="1"/>
    <col min="8" max="8" width="53.26953125" style="12" customWidth="1"/>
    <col min="9" max="9" width="25.453125" style="21" customWidth="1"/>
    <col min="10" max="10" width="38.453125" style="21" customWidth="1"/>
    <col min="11" max="11" width="141.81640625" style="21" customWidth="1"/>
    <col min="12" max="12" width="26.7265625" style="21" customWidth="1"/>
    <col min="13" max="16384" width="9.81640625" style="21"/>
  </cols>
  <sheetData>
    <row r="1" spans="1:12" ht="42.75" customHeight="1">
      <c r="A1" s="70" t="s">
        <v>129</v>
      </c>
      <c r="B1" s="71"/>
      <c r="C1" s="71"/>
      <c r="D1" s="71"/>
      <c r="E1" s="71"/>
      <c r="F1" s="71"/>
      <c r="G1" s="72"/>
    </row>
    <row r="5" spans="1:12" ht="33" customHeight="1">
      <c r="A5" s="146" t="s">
        <v>1</v>
      </c>
      <c r="B5" s="148" t="s">
        <v>2</v>
      </c>
      <c r="C5" s="150" t="s">
        <v>3</v>
      </c>
      <c r="D5" s="152" t="s">
        <v>4</v>
      </c>
      <c r="E5" s="153"/>
      <c r="F5" s="154"/>
      <c r="G5" s="140" t="s">
        <v>5</v>
      </c>
      <c r="H5" s="140"/>
      <c r="I5" s="144" t="s">
        <v>6</v>
      </c>
      <c r="J5" s="145"/>
      <c r="K5" s="140" t="s">
        <v>7</v>
      </c>
      <c r="L5" s="140"/>
    </row>
    <row r="6" spans="1:12" ht="45.75" customHeight="1">
      <c r="A6" s="147"/>
      <c r="B6" s="149"/>
      <c r="C6" s="151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128</v>
      </c>
      <c r="K6" s="30" t="s">
        <v>15</v>
      </c>
      <c r="L6" s="30" t="s">
        <v>43</v>
      </c>
    </row>
    <row r="7" spans="1:12" ht="83.25" customHeight="1">
      <c r="A7" s="141" t="s">
        <v>127</v>
      </c>
      <c r="B7" s="26" t="s">
        <v>126</v>
      </c>
      <c r="C7" s="26" t="s">
        <v>125</v>
      </c>
      <c r="D7" s="26">
        <v>1</v>
      </c>
      <c r="E7" s="26">
        <v>3</v>
      </c>
      <c r="F7" s="26">
        <f t="shared" ref="F7:F17" si="0">E7*D7</f>
        <v>3</v>
      </c>
      <c r="G7" s="26">
        <v>2</v>
      </c>
      <c r="H7" s="26" t="s">
        <v>124</v>
      </c>
      <c r="I7" s="28">
        <f t="shared" ref="I7:I17" si="1">ROUNDUP(F7/G7,0)</f>
        <v>2</v>
      </c>
      <c r="J7" s="27" t="s">
        <v>25</v>
      </c>
      <c r="K7" s="26"/>
      <c r="L7" s="26"/>
    </row>
    <row r="8" spans="1:12" ht="80.25" customHeight="1">
      <c r="A8" s="142"/>
      <c r="B8" s="26" t="s">
        <v>123</v>
      </c>
      <c r="C8" s="26" t="s">
        <v>115</v>
      </c>
      <c r="D8" s="26">
        <v>2</v>
      </c>
      <c r="E8" s="26">
        <v>3</v>
      </c>
      <c r="F8" s="26">
        <f t="shared" si="0"/>
        <v>6</v>
      </c>
      <c r="G8" s="26">
        <v>3</v>
      </c>
      <c r="H8" s="26" t="s">
        <v>122</v>
      </c>
      <c r="I8" s="28">
        <f t="shared" si="1"/>
        <v>2</v>
      </c>
      <c r="J8" s="27" t="s">
        <v>25</v>
      </c>
      <c r="K8" s="26"/>
      <c r="L8" s="26"/>
    </row>
    <row r="9" spans="1:12" ht="62.25" customHeight="1">
      <c r="A9" s="141" t="s">
        <v>121</v>
      </c>
      <c r="B9" s="26" t="s">
        <v>120</v>
      </c>
      <c r="C9" s="26" t="s">
        <v>112</v>
      </c>
      <c r="D9" s="26">
        <v>3</v>
      </c>
      <c r="E9" s="26">
        <v>2</v>
      </c>
      <c r="F9" s="26">
        <f t="shared" si="0"/>
        <v>6</v>
      </c>
      <c r="G9" s="26">
        <v>2</v>
      </c>
      <c r="H9" s="26" t="s">
        <v>119</v>
      </c>
      <c r="I9" s="28">
        <f t="shared" si="1"/>
        <v>3</v>
      </c>
      <c r="J9" s="27" t="s">
        <v>25</v>
      </c>
      <c r="K9" s="26"/>
      <c r="L9" s="26"/>
    </row>
    <row r="10" spans="1:12" ht="106.5" customHeight="1">
      <c r="A10" s="143"/>
      <c r="B10" s="57" t="s">
        <v>576</v>
      </c>
      <c r="C10" s="26" t="s">
        <v>104</v>
      </c>
      <c r="D10" s="26">
        <v>3</v>
      </c>
      <c r="E10" s="26">
        <v>3</v>
      </c>
      <c r="F10" s="26">
        <f t="shared" si="0"/>
        <v>9</v>
      </c>
      <c r="G10" s="26">
        <v>3</v>
      </c>
      <c r="H10" s="26" t="s">
        <v>130</v>
      </c>
      <c r="I10" s="28">
        <f t="shared" si="1"/>
        <v>3</v>
      </c>
      <c r="J10" s="27" t="s">
        <v>25</v>
      </c>
      <c r="K10" s="26"/>
      <c r="L10" s="26"/>
    </row>
    <row r="11" spans="1:12" ht="86.25" customHeight="1">
      <c r="A11" s="143"/>
      <c r="B11" s="26" t="s">
        <v>118</v>
      </c>
      <c r="C11" s="26" t="s">
        <v>115</v>
      </c>
      <c r="D11" s="26">
        <v>2</v>
      </c>
      <c r="E11" s="26">
        <v>3</v>
      </c>
      <c r="F11" s="26">
        <f t="shared" si="0"/>
        <v>6</v>
      </c>
      <c r="G11" s="26">
        <v>3</v>
      </c>
      <c r="H11" s="26" t="s">
        <v>117</v>
      </c>
      <c r="I11" s="28">
        <f t="shared" si="1"/>
        <v>2</v>
      </c>
      <c r="J11" s="27" t="s">
        <v>25</v>
      </c>
      <c r="K11" s="26"/>
      <c r="L11" s="26"/>
    </row>
    <row r="12" spans="1:12" ht="65.25" customHeight="1">
      <c r="A12" s="143"/>
      <c r="B12" s="26" t="s">
        <v>116</v>
      </c>
      <c r="C12" s="26" t="s">
        <v>115</v>
      </c>
      <c r="D12" s="26">
        <v>2</v>
      </c>
      <c r="E12" s="26">
        <v>3</v>
      </c>
      <c r="F12" s="26">
        <f t="shared" si="0"/>
        <v>6</v>
      </c>
      <c r="G12" s="26">
        <v>3</v>
      </c>
      <c r="H12" s="26" t="s">
        <v>114</v>
      </c>
      <c r="I12" s="28">
        <f t="shared" si="1"/>
        <v>2</v>
      </c>
      <c r="J12" s="27" t="s">
        <v>25</v>
      </c>
      <c r="K12" s="26"/>
      <c r="L12" s="26"/>
    </row>
    <row r="13" spans="1:12" ht="70.5" customHeight="1">
      <c r="A13" s="142"/>
      <c r="B13" s="26" t="s">
        <v>113</v>
      </c>
      <c r="C13" s="26" t="s">
        <v>112</v>
      </c>
      <c r="D13" s="26">
        <v>1</v>
      </c>
      <c r="E13" s="26">
        <v>2</v>
      </c>
      <c r="F13" s="26">
        <f t="shared" si="0"/>
        <v>2</v>
      </c>
      <c r="G13" s="26">
        <v>1</v>
      </c>
      <c r="H13" s="26" t="s">
        <v>131</v>
      </c>
      <c r="I13" s="28">
        <f t="shared" si="1"/>
        <v>2</v>
      </c>
      <c r="J13" s="27" t="s">
        <v>25</v>
      </c>
      <c r="K13" s="26"/>
      <c r="L13" s="26"/>
    </row>
    <row r="14" spans="1:12" ht="94.5" customHeight="1">
      <c r="A14" s="141" t="s">
        <v>111</v>
      </c>
      <c r="B14" s="26" t="s">
        <v>110</v>
      </c>
      <c r="C14" s="26" t="s">
        <v>109</v>
      </c>
      <c r="D14" s="26">
        <v>2</v>
      </c>
      <c r="E14" s="26">
        <v>3</v>
      </c>
      <c r="F14" s="26">
        <f t="shared" si="0"/>
        <v>6</v>
      </c>
      <c r="G14" s="26">
        <v>2</v>
      </c>
      <c r="H14" s="26" t="s">
        <v>108</v>
      </c>
      <c r="I14" s="28">
        <f t="shared" si="1"/>
        <v>3</v>
      </c>
      <c r="J14" s="27" t="s">
        <v>25</v>
      </c>
      <c r="K14" s="26"/>
      <c r="L14" s="26"/>
    </row>
    <row r="15" spans="1:12" ht="85.5" customHeight="1">
      <c r="A15" s="143"/>
      <c r="B15" s="26" t="s">
        <v>107</v>
      </c>
      <c r="C15" s="26" t="s">
        <v>104</v>
      </c>
      <c r="D15" s="26">
        <v>2</v>
      </c>
      <c r="E15" s="26">
        <v>3</v>
      </c>
      <c r="F15" s="26">
        <f t="shared" si="0"/>
        <v>6</v>
      </c>
      <c r="G15" s="26">
        <v>2</v>
      </c>
      <c r="H15" s="26" t="s">
        <v>132</v>
      </c>
      <c r="I15" s="28">
        <f t="shared" si="1"/>
        <v>3</v>
      </c>
      <c r="J15" s="27" t="s">
        <v>25</v>
      </c>
      <c r="K15" s="26"/>
      <c r="L15" s="26"/>
    </row>
    <row r="16" spans="1:12" ht="87.75" customHeight="1">
      <c r="A16" s="143"/>
      <c r="B16" s="26" t="s">
        <v>106</v>
      </c>
      <c r="C16" s="26" t="s">
        <v>104</v>
      </c>
      <c r="D16" s="26">
        <v>2</v>
      </c>
      <c r="E16" s="26">
        <v>3</v>
      </c>
      <c r="F16" s="26">
        <f t="shared" si="0"/>
        <v>6</v>
      </c>
      <c r="G16" s="26">
        <v>2</v>
      </c>
      <c r="H16" s="26" t="s">
        <v>133</v>
      </c>
      <c r="I16" s="28">
        <f t="shared" si="1"/>
        <v>3</v>
      </c>
      <c r="J16" s="27" t="s">
        <v>25</v>
      </c>
      <c r="K16" s="26"/>
      <c r="L16" s="26"/>
    </row>
    <row r="17" spans="1:12" ht="77.25" customHeight="1">
      <c r="A17" s="142"/>
      <c r="B17" s="26" t="s">
        <v>105</v>
      </c>
      <c r="C17" s="26" t="s">
        <v>104</v>
      </c>
      <c r="D17" s="26">
        <v>1</v>
      </c>
      <c r="E17" s="26">
        <v>3</v>
      </c>
      <c r="F17" s="26">
        <f t="shared" si="0"/>
        <v>3</v>
      </c>
      <c r="G17" s="26">
        <v>2</v>
      </c>
      <c r="H17" s="26" t="s">
        <v>103</v>
      </c>
      <c r="I17" s="28">
        <f t="shared" si="1"/>
        <v>2</v>
      </c>
      <c r="J17" s="27" t="s">
        <v>25</v>
      </c>
      <c r="K17" s="26"/>
      <c r="L17" s="26"/>
    </row>
    <row r="18" spans="1:12">
      <c r="B18" s="12"/>
      <c r="C18" s="12"/>
      <c r="D18" s="12"/>
      <c r="F18" s="12"/>
      <c r="G18" s="12"/>
      <c r="I18" s="12"/>
      <c r="J18" s="12"/>
      <c r="K18" s="12"/>
    </row>
    <row r="19" spans="1:12">
      <c r="B19" s="12"/>
      <c r="C19" s="12"/>
      <c r="D19" s="12"/>
      <c r="F19" s="12"/>
      <c r="G19" s="12"/>
      <c r="I19" s="12"/>
      <c r="J19" s="12"/>
      <c r="K19" s="12"/>
    </row>
    <row r="20" spans="1:12">
      <c r="B20" s="12"/>
      <c r="C20" s="12"/>
      <c r="D20" s="12"/>
      <c r="F20" s="12"/>
      <c r="G20" s="12"/>
      <c r="I20" s="12"/>
      <c r="J20" s="12"/>
      <c r="K20" s="12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</sheetData>
  <mergeCells count="11">
    <mergeCell ref="I5:J5"/>
    <mergeCell ref="K5:L5"/>
    <mergeCell ref="A5:A6"/>
    <mergeCell ref="B5:B6"/>
    <mergeCell ref="C5:C6"/>
    <mergeCell ref="D5:F5"/>
    <mergeCell ref="A1:G1"/>
    <mergeCell ref="G5:H5"/>
    <mergeCell ref="A7:A8"/>
    <mergeCell ref="A9:A13"/>
    <mergeCell ref="A14:A17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3"/>
  <sheetViews>
    <sheetView zoomScale="53" zoomScaleNormal="53" zoomScaleSheetLayoutView="100" workbookViewId="0">
      <pane xSplit="1" ySplit="6" topLeftCell="G13" activePane="bottomRight" state="frozen"/>
      <selection pane="topRight" activeCell="B1" sqref="B1"/>
      <selection pane="bottomLeft" activeCell="A10" sqref="A10"/>
      <selection pane="bottomRight" activeCell="K16" sqref="K16"/>
    </sheetView>
  </sheetViews>
  <sheetFormatPr baseColWidth="10" defaultColWidth="9.81640625" defaultRowHeight="12.5"/>
  <cols>
    <col min="1" max="1" width="28.453125" style="21" customWidth="1"/>
    <col min="2" max="2" width="54.1796875" style="21" customWidth="1"/>
    <col min="3" max="3" width="61.26953125" style="21" customWidth="1"/>
    <col min="4" max="4" width="19.453125" style="21" customWidth="1"/>
    <col min="5" max="5" width="17" style="22" customWidth="1"/>
    <col min="6" max="6" width="18.1796875" style="21" customWidth="1"/>
    <col min="7" max="7" width="23.1796875" style="21" customWidth="1"/>
    <col min="8" max="8" width="89.81640625" style="12" customWidth="1"/>
    <col min="9" max="9" width="25.453125" style="21" customWidth="1"/>
    <col min="10" max="10" width="38.453125" style="21" customWidth="1"/>
    <col min="11" max="11" width="110" style="21" customWidth="1"/>
    <col min="12" max="12" width="22.453125" style="21" customWidth="1"/>
    <col min="13" max="16384" width="9.81640625" style="21"/>
  </cols>
  <sheetData>
    <row r="1" spans="1:12" ht="47.25" customHeight="1">
      <c r="A1" s="70" t="s">
        <v>161</v>
      </c>
      <c r="B1" s="71"/>
      <c r="C1" s="71"/>
      <c r="D1" s="71"/>
      <c r="E1" s="71"/>
      <c r="F1" s="71"/>
      <c r="G1" s="72"/>
    </row>
    <row r="2" spans="1:12" ht="4.5" customHeight="1"/>
    <row r="3" spans="1:12" ht="4.5" customHeight="1"/>
    <row r="5" spans="1:12" ht="33" customHeight="1">
      <c r="A5" s="146" t="s">
        <v>1</v>
      </c>
      <c r="B5" s="148" t="s">
        <v>2</v>
      </c>
      <c r="C5" s="150" t="s">
        <v>3</v>
      </c>
      <c r="D5" s="152" t="s">
        <v>4</v>
      </c>
      <c r="E5" s="153"/>
      <c r="F5" s="154"/>
      <c r="G5" s="140" t="s">
        <v>5</v>
      </c>
      <c r="H5" s="140"/>
      <c r="I5" s="144" t="s">
        <v>6</v>
      </c>
      <c r="J5" s="145"/>
      <c r="K5" s="140" t="s">
        <v>7</v>
      </c>
      <c r="L5" s="140"/>
    </row>
    <row r="6" spans="1:12" ht="45.75" customHeight="1">
      <c r="A6" s="147"/>
      <c r="B6" s="149"/>
      <c r="C6" s="151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128</v>
      </c>
      <c r="K6" s="30" t="s">
        <v>15</v>
      </c>
      <c r="L6" s="30" t="s">
        <v>43</v>
      </c>
    </row>
    <row r="7" spans="1:12" ht="75" customHeight="1">
      <c r="A7" s="155" t="s">
        <v>160</v>
      </c>
      <c r="B7" s="31" t="s">
        <v>159</v>
      </c>
      <c r="C7" s="31" t="s">
        <v>154</v>
      </c>
      <c r="D7" s="31">
        <v>1</v>
      </c>
      <c r="E7" s="31">
        <v>4</v>
      </c>
      <c r="F7" s="31">
        <f t="shared" ref="F7:F16" si="0">E7*D7</f>
        <v>4</v>
      </c>
      <c r="G7" s="31">
        <v>3</v>
      </c>
      <c r="H7" s="31" t="s">
        <v>158</v>
      </c>
      <c r="I7" s="28">
        <f t="shared" ref="I7:I16" si="1">ROUNDUP(F7/G7,0)</f>
        <v>2</v>
      </c>
      <c r="J7" s="27" t="s">
        <v>25</v>
      </c>
      <c r="K7" s="31"/>
      <c r="L7" s="31"/>
    </row>
    <row r="8" spans="1:12" ht="78.75" customHeight="1">
      <c r="A8" s="157"/>
      <c r="B8" s="31" t="s">
        <v>157</v>
      </c>
      <c r="C8" s="31" t="s">
        <v>154</v>
      </c>
      <c r="D8" s="31">
        <v>1</v>
      </c>
      <c r="E8" s="31">
        <v>4</v>
      </c>
      <c r="F8" s="31">
        <f t="shared" si="0"/>
        <v>4</v>
      </c>
      <c r="G8" s="31">
        <v>3</v>
      </c>
      <c r="H8" s="31" t="s">
        <v>156</v>
      </c>
      <c r="I8" s="28">
        <f t="shared" si="1"/>
        <v>2</v>
      </c>
      <c r="J8" s="27" t="s">
        <v>25</v>
      </c>
      <c r="K8" s="31"/>
      <c r="L8" s="31"/>
    </row>
    <row r="9" spans="1:12" ht="100">
      <c r="A9" s="156"/>
      <c r="B9" s="31" t="s">
        <v>155</v>
      </c>
      <c r="C9" s="31" t="s">
        <v>154</v>
      </c>
      <c r="D9" s="31">
        <v>1</v>
      </c>
      <c r="E9" s="31">
        <v>4</v>
      </c>
      <c r="F9" s="31">
        <f t="shared" si="0"/>
        <v>4</v>
      </c>
      <c r="G9" s="31">
        <v>2</v>
      </c>
      <c r="H9" s="31" t="s">
        <v>153</v>
      </c>
      <c r="I9" s="28">
        <f t="shared" si="1"/>
        <v>2</v>
      </c>
      <c r="J9" s="27" t="s">
        <v>25</v>
      </c>
      <c r="K9" s="31"/>
      <c r="L9" s="31"/>
    </row>
    <row r="10" spans="1:12" ht="80">
      <c r="A10" s="155" t="s">
        <v>152</v>
      </c>
      <c r="B10" s="31" t="s">
        <v>151</v>
      </c>
      <c r="C10" s="31" t="s">
        <v>146</v>
      </c>
      <c r="D10" s="31">
        <v>2</v>
      </c>
      <c r="E10" s="31">
        <v>4</v>
      </c>
      <c r="F10" s="31">
        <f t="shared" si="0"/>
        <v>8</v>
      </c>
      <c r="G10" s="31">
        <v>3</v>
      </c>
      <c r="H10" s="31" t="s">
        <v>150</v>
      </c>
      <c r="I10" s="28">
        <f t="shared" si="1"/>
        <v>3</v>
      </c>
      <c r="J10" s="27" t="s">
        <v>25</v>
      </c>
      <c r="K10" s="31"/>
      <c r="L10" s="31"/>
    </row>
    <row r="11" spans="1:12" ht="80">
      <c r="A11" s="157"/>
      <c r="B11" s="31" t="s">
        <v>149</v>
      </c>
      <c r="C11" s="31" t="s">
        <v>148</v>
      </c>
      <c r="D11" s="56">
        <v>1</v>
      </c>
      <c r="E11" s="31">
        <v>4</v>
      </c>
      <c r="F11" s="31">
        <f t="shared" si="0"/>
        <v>4</v>
      </c>
      <c r="G11" s="31">
        <v>2</v>
      </c>
      <c r="H11" s="31" t="s">
        <v>581</v>
      </c>
      <c r="I11" s="28">
        <f t="shared" si="1"/>
        <v>2</v>
      </c>
      <c r="J11" s="27" t="s">
        <v>25</v>
      </c>
      <c r="K11" s="31"/>
      <c r="L11" s="26"/>
    </row>
    <row r="12" spans="1:12" ht="80">
      <c r="A12" s="157"/>
      <c r="B12" s="31" t="s">
        <v>147</v>
      </c>
      <c r="C12" s="31" t="s">
        <v>146</v>
      </c>
      <c r="D12" s="31">
        <v>1</v>
      </c>
      <c r="E12" s="31">
        <v>4</v>
      </c>
      <c r="F12" s="31">
        <f t="shared" si="0"/>
        <v>4</v>
      </c>
      <c r="G12" s="31">
        <v>3</v>
      </c>
      <c r="H12" s="31" t="s">
        <v>145</v>
      </c>
      <c r="I12" s="28">
        <f t="shared" si="1"/>
        <v>2</v>
      </c>
      <c r="J12" s="27" t="s">
        <v>25</v>
      </c>
      <c r="K12" s="31"/>
      <c r="L12" s="31"/>
    </row>
    <row r="13" spans="1:12" ht="40">
      <c r="A13" s="157"/>
      <c r="B13" s="31" t="s">
        <v>144</v>
      </c>
      <c r="C13" s="26" t="s">
        <v>141</v>
      </c>
      <c r="D13" s="31">
        <v>3</v>
      </c>
      <c r="E13" s="31">
        <v>2</v>
      </c>
      <c r="F13" s="31">
        <f t="shared" si="0"/>
        <v>6</v>
      </c>
      <c r="G13" s="31">
        <v>2</v>
      </c>
      <c r="H13" s="31" t="s">
        <v>143</v>
      </c>
      <c r="I13" s="28">
        <f t="shared" si="1"/>
        <v>3</v>
      </c>
      <c r="J13" s="27" t="s">
        <v>25</v>
      </c>
      <c r="K13" s="31"/>
      <c r="L13" s="31"/>
    </row>
    <row r="14" spans="1:12" ht="40">
      <c r="A14" s="156"/>
      <c r="B14" s="31" t="s">
        <v>142</v>
      </c>
      <c r="C14" s="26" t="s">
        <v>141</v>
      </c>
      <c r="D14" s="31">
        <v>2</v>
      </c>
      <c r="E14" s="31">
        <v>4</v>
      </c>
      <c r="F14" s="31">
        <f t="shared" si="0"/>
        <v>8</v>
      </c>
      <c r="G14" s="31">
        <v>3</v>
      </c>
      <c r="H14" s="31" t="s">
        <v>140</v>
      </c>
      <c r="I14" s="28">
        <f t="shared" si="1"/>
        <v>3</v>
      </c>
      <c r="J14" s="27" t="s">
        <v>25</v>
      </c>
      <c r="K14" s="31"/>
      <c r="L14" s="31"/>
    </row>
    <row r="15" spans="1:12" ht="84.75" customHeight="1">
      <c r="A15" s="155" t="s">
        <v>139</v>
      </c>
      <c r="B15" s="31" t="s">
        <v>138</v>
      </c>
      <c r="C15" s="31" t="s">
        <v>137</v>
      </c>
      <c r="D15" s="31">
        <v>2</v>
      </c>
      <c r="E15" s="31">
        <v>4</v>
      </c>
      <c r="F15" s="31">
        <f t="shared" si="0"/>
        <v>8</v>
      </c>
      <c r="G15" s="31">
        <v>3</v>
      </c>
      <c r="H15" s="31" t="s">
        <v>162</v>
      </c>
      <c r="I15" s="28">
        <f t="shared" si="1"/>
        <v>3</v>
      </c>
      <c r="J15" s="27" t="s">
        <v>25</v>
      </c>
      <c r="K15" s="31"/>
      <c r="L15" s="31"/>
    </row>
    <row r="16" spans="1:12" ht="67.5" customHeight="1">
      <c r="A16" s="156"/>
      <c r="B16" s="31" t="s">
        <v>136</v>
      </c>
      <c r="C16" s="31" t="s">
        <v>135</v>
      </c>
      <c r="D16" s="56">
        <v>2</v>
      </c>
      <c r="E16" s="31">
        <v>2</v>
      </c>
      <c r="F16" s="31">
        <f t="shared" si="0"/>
        <v>4</v>
      </c>
      <c r="G16" s="31">
        <v>1</v>
      </c>
      <c r="H16" s="31" t="s">
        <v>134</v>
      </c>
      <c r="I16" s="28">
        <f t="shared" si="1"/>
        <v>4</v>
      </c>
      <c r="J16" s="29" t="s">
        <v>20</v>
      </c>
      <c r="K16" s="31" t="s">
        <v>163</v>
      </c>
      <c r="L16" s="26" t="s">
        <v>44</v>
      </c>
    </row>
    <row r="17" spans="2:11">
      <c r="B17" s="12"/>
      <c r="C17" s="12"/>
      <c r="D17" s="12"/>
      <c r="F17" s="12"/>
      <c r="G17" s="12"/>
      <c r="I17" s="12"/>
      <c r="J17" s="12"/>
      <c r="K17" s="12"/>
    </row>
    <row r="18" spans="2:11">
      <c r="B18" s="12"/>
      <c r="C18" s="12"/>
      <c r="D18" s="12"/>
      <c r="F18" s="12"/>
      <c r="G18" s="12"/>
      <c r="I18" s="12"/>
      <c r="J18" s="12"/>
      <c r="K18" s="12"/>
    </row>
    <row r="19" spans="2:11">
      <c r="B19" s="12"/>
      <c r="C19" s="12"/>
      <c r="D19" s="12"/>
      <c r="F19" s="12"/>
      <c r="G19" s="12"/>
      <c r="I19" s="12"/>
      <c r="J19" s="12"/>
      <c r="K19" s="12"/>
    </row>
    <row r="20" spans="2:11">
      <c r="B20" s="12"/>
      <c r="C20" s="12"/>
      <c r="D20" s="12"/>
      <c r="F20" s="12"/>
      <c r="G20" s="12"/>
      <c r="I20" s="12"/>
      <c r="J20" s="12"/>
      <c r="K20" s="12"/>
    </row>
    <row r="21" spans="2:11">
      <c r="B21" s="12"/>
      <c r="C21" s="12"/>
      <c r="D21" s="12"/>
      <c r="F21" s="12"/>
      <c r="G21" s="12"/>
      <c r="I21" s="12"/>
      <c r="J21" s="12"/>
      <c r="K21" s="12"/>
    </row>
    <row r="22" spans="2:11">
      <c r="B22" s="12"/>
      <c r="C22" s="12"/>
      <c r="D22" s="12"/>
      <c r="F22" s="12"/>
      <c r="G22" s="12"/>
      <c r="I22" s="12"/>
      <c r="J22" s="12"/>
      <c r="K22" s="12"/>
    </row>
    <row r="23" spans="2:11">
      <c r="B23" s="12"/>
      <c r="C23" s="12"/>
      <c r="D23" s="12"/>
      <c r="F23" s="12"/>
      <c r="G23" s="12"/>
      <c r="I23" s="12"/>
      <c r="J23" s="12"/>
      <c r="K23" s="12"/>
    </row>
    <row r="24" spans="2:11">
      <c r="B24" s="12"/>
      <c r="C24" s="12"/>
      <c r="D24" s="12"/>
      <c r="F24" s="12"/>
      <c r="G24" s="12"/>
      <c r="I24" s="12"/>
      <c r="J24" s="12"/>
      <c r="K24" s="12"/>
    </row>
    <row r="25" spans="2:11">
      <c r="B25" s="12"/>
      <c r="C25" s="12"/>
      <c r="D25" s="12"/>
      <c r="F25" s="12"/>
      <c r="G25" s="12"/>
      <c r="I25" s="12"/>
      <c r="J25" s="12"/>
      <c r="K25" s="12"/>
    </row>
    <row r="26" spans="2:11">
      <c r="B26" s="12"/>
      <c r="C26" s="12"/>
      <c r="D26" s="12"/>
      <c r="F26" s="12"/>
      <c r="G26" s="12"/>
      <c r="I26" s="12"/>
      <c r="J26" s="12"/>
      <c r="K26" s="12"/>
    </row>
    <row r="27" spans="2:11">
      <c r="B27" s="12"/>
      <c r="C27" s="12"/>
      <c r="D27" s="12"/>
      <c r="F27" s="12"/>
      <c r="G27" s="12"/>
      <c r="I27" s="12"/>
      <c r="J27" s="12"/>
      <c r="K27" s="12"/>
    </row>
    <row r="28" spans="2:11">
      <c r="B28" s="12"/>
      <c r="C28" s="12"/>
      <c r="D28" s="12"/>
      <c r="F28" s="12"/>
      <c r="G28" s="12"/>
      <c r="I28" s="12"/>
      <c r="J28" s="12"/>
      <c r="K28" s="12"/>
    </row>
    <row r="29" spans="2:11">
      <c r="B29" s="12"/>
      <c r="C29" s="12"/>
      <c r="D29" s="12"/>
      <c r="F29" s="12"/>
      <c r="G29" s="12"/>
      <c r="I29" s="12"/>
      <c r="J29" s="12"/>
      <c r="K29" s="12"/>
    </row>
    <row r="30" spans="2:11">
      <c r="B30" s="12"/>
      <c r="C30" s="12"/>
      <c r="D30" s="12"/>
      <c r="F30" s="12"/>
      <c r="G30" s="12"/>
      <c r="I30" s="12"/>
      <c r="J30" s="12"/>
      <c r="K30" s="12"/>
    </row>
    <row r="31" spans="2:11">
      <c r="B31" s="12"/>
      <c r="C31" s="12"/>
      <c r="D31" s="12"/>
      <c r="F31" s="12"/>
      <c r="G31" s="12"/>
      <c r="I31" s="12"/>
      <c r="J31" s="12"/>
      <c r="K31" s="12"/>
    </row>
    <row r="32" spans="2:11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</sheetData>
  <mergeCells count="11">
    <mergeCell ref="A1:G1"/>
    <mergeCell ref="G5:H5"/>
    <mergeCell ref="A15:A16"/>
    <mergeCell ref="I5:J5"/>
    <mergeCell ref="A7:A9"/>
    <mergeCell ref="A10:A14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2"/>
  <sheetViews>
    <sheetView topLeftCell="C18" zoomScale="59" zoomScaleNormal="59" zoomScaleSheetLayoutView="100" workbookViewId="0">
      <selection activeCell="L22" sqref="L22"/>
    </sheetView>
  </sheetViews>
  <sheetFormatPr baseColWidth="10" defaultColWidth="9.81640625" defaultRowHeight="12.5"/>
  <cols>
    <col min="1" max="1" width="28.453125" style="12" customWidth="1"/>
    <col min="2" max="2" width="33.26953125" style="12" customWidth="1"/>
    <col min="3" max="3" width="41.81640625" style="12" customWidth="1"/>
    <col min="4" max="6" width="15" style="12" customWidth="1"/>
    <col min="7" max="7" width="15.7265625" style="12" customWidth="1"/>
    <col min="8" max="8" width="43" style="12" customWidth="1"/>
    <col min="9" max="9" width="15.1796875" style="12" customWidth="1"/>
    <col min="10" max="10" width="15.81640625" style="12" customWidth="1"/>
    <col min="11" max="11" width="81.1796875" style="12" customWidth="1"/>
    <col min="12" max="12" width="21.26953125" style="12" customWidth="1"/>
    <col min="13" max="16384" width="9.81640625" style="12"/>
  </cols>
  <sheetData>
    <row r="1" spans="1:12" ht="42.75" customHeight="1">
      <c r="A1" s="70" t="s">
        <v>421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79" t="s">
        <v>4</v>
      </c>
      <c r="E5" s="80"/>
      <c r="F5" s="81"/>
      <c r="G5" s="66" t="s">
        <v>5</v>
      </c>
      <c r="H5" s="66"/>
      <c r="I5" s="64" t="s">
        <v>6</v>
      </c>
      <c r="J5" s="65"/>
      <c r="K5" s="66" t="s">
        <v>7</v>
      </c>
      <c r="L5" s="66"/>
    </row>
    <row r="6" spans="1:12" ht="45.75" customHeight="1">
      <c r="A6" s="74"/>
      <c r="B6" s="76"/>
      <c r="C6" s="78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0" t="s">
        <v>13</v>
      </c>
      <c r="J6" s="20" t="s">
        <v>14</v>
      </c>
      <c r="K6" s="20" t="s">
        <v>15</v>
      </c>
      <c r="L6" s="20" t="s">
        <v>43</v>
      </c>
    </row>
    <row r="7" spans="1:12" ht="68.25" customHeight="1">
      <c r="A7" s="67" t="s">
        <v>420</v>
      </c>
      <c r="B7" s="13" t="s">
        <v>419</v>
      </c>
      <c r="C7" s="13" t="s">
        <v>409</v>
      </c>
      <c r="D7" s="13">
        <v>1</v>
      </c>
      <c r="E7" s="13">
        <v>2</v>
      </c>
      <c r="F7" s="13">
        <f t="shared" ref="F7:F20" si="0">D7*E7</f>
        <v>2</v>
      </c>
      <c r="G7" s="13">
        <v>3</v>
      </c>
      <c r="H7" s="13" t="s">
        <v>422</v>
      </c>
      <c r="I7" s="13">
        <f t="shared" ref="I7:I22" si="1">ROUNDUP(F7/G7,0)</f>
        <v>1</v>
      </c>
      <c r="J7" s="15" t="s">
        <v>25</v>
      </c>
      <c r="K7" s="13"/>
      <c r="L7" s="13"/>
    </row>
    <row r="8" spans="1:12" ht="82.5" customHeight="1">
      <c r="A8" s="68"/>
      <c r="B8" s="13" t="s">
        <v>418</v>
      </c>
      <c r="C8" s="13" t="s">
        <v>417</v>
      </c>
      <c r="D8" s="13">
        <v>3</v>
      </c>
      <c r="E8" s="13">
        <v>3</v>
      </c>
      <c r="F8" s="13">
        <f t="shared" si="0"/>
        <v>9</v>
      </c>
      <c r="G8" s="13">
        <v>3</v>
      </c>
      <c r="H8" s="13" t="s">
        <v>423</v>
      </c>
      <c r="I8" s="13">
        <f t="shared" si="1"/>
        <v>3</v>
      </c>
      <c r="J8" s="15" t="s">
        <v>25</v>
      </c>
      <c r="K8" s="13"/>
      <c r="L8" s="13"/>
    </row>
    <row r="9" spans="1:12" ht="66" customHeight="1">
      <c r="A9" s="68"/>
      <c r="B9" s="13" t="s">
        <v>416</v>
      </c>
      <c r="C9" s="13" t="s">
        <v>415</v>
      </c>
      <c r="D9" s="13">
        <v>1</v>
      </c>
      <c r="E9" s="13">
        <v>3</v>
      </c>
      <c r="F9" s="13">
        <f t="shared" si="0"/>
        <v>3</v>
      </c>
      <c r="G9" s="13">
        <v>3</v>
      </c>
      <c r="H9" s="13" t="s">
        <v>414</v>
      </c>
      <c r="I9" s="13">
        <f t="shared" si="1"/>
        <v>1</v>
      </c>
      <c r="J9" s="15" t="s">
        <v>25</v>
      </c>
      <c r="K9" s="13"/>
      <c r="L9" s="13"/>
    </row>
    <row r="10" spans="1:12" ht="86.25" customHeight="1">
      <c r="A10" s="68"/>
      <c r="B10" s="19" t="s">
        <v>413</v>
      </c>
      <c r="C10" s="13" t="s">
        <v>412</v>
      </c>
      <c r="D10" s="13">
        <v>1</v>
      </c>
      <c r="E10" s="13">
        <v>3</v>
      </c>
      <c r="F10" s="13">
        <f t="shared" si="0"/>
        <v>3</v>
      </c>
      <c r="G10" s="13">
        <v>3</v>
      </c>
      <c r="H10" s="13" t="s">
        <v>411</v>
      </c>
      <c r="I10" s="13">
        <f t="shared" si="1"/>
        <v>1</v>
      </c>
      <c r="J10" s="15" t="s">
        <v>25</v>
      </c>
      <c r="K10" s="13"/>
      <c r="L10" s="13"/>
    </row>
    <row r="11" spans="1:12" ht="86.25" customHeight="1">
      <c r="A11" s="68"/>
      <c r="B11" s="19" t="s">
        <v>410</v>
      </c>
      <c r="C11" s="13" t="s">
        <v>409</v>
      </c>
      <c r="D11" s="13">
        <v>1</v>
      </c>
      <c r="E11" s="13">
        <v>2</v>
      </c>
      <c r="F11" s="13">
        <f t="shared" si="0"/>
        <v>2</v>
      </c>
      <c r="G11" s="13">
        <v>3</v>
      </c>
      <c r="H11" s="13" t="s">
        <v>408</v>
      </c>
      <c r="I11" s="13">
        <f t="shared" si="1"/>
        <v>1</v>
      </c>
      <c r="J11" s="15" t="s">
        <v>25</v>
      </c>
      <c r="K11" s="13"/>
      <c r="L11" s="13"/>
    </row>
    <row r="12" spans="1:12" ht="96.75" customHeight="1">
      <c r="A12" s="69"/>
      <c r="B12" s="13" t="s">
        <v>407</v>
      </c>
      <c r="C12" s="13" t="s">
        <v>406</v>
      </c>
      <c r="D12" s="13">
        <v>1</v>
      </c>
      <c r="E12" s="13">
        <v>3</v>
      </c>
      <c r="F12" s="13">
        <f t="shared" si="0"/>
        <v>3</v>
      </c>
      <c r="G12" s="13">
        <v>3</v>
      </c>
      <c r="H12" s="13" t="s">
        <v>405</v>
      </c>
      <c r="I12" s="13">
        <f t="shared" si="1"/>
        <v>1</v>
      </c>
      <c r="J12" s="15" t="s">
        <v>25</v>
      </c>
      <c r="K12" s="13"/>
      <c r="L12" s="14"/>
    </row>
    <row r="13" spans="1:12" ht="75.75" customHeight="1">
      <c r="A13" s="68" t="s">
        <v>404</v>
      </c>
      <c r="B13" s="13" t="s">
        <v>403</v>
      </c>
      <c r="C13" s="13" t="s">
        <v>402</v>
      </c>
      <c r="D13" s="13">
        <v>2</v>
      </c>
      <c r="E13" s="13">
        <v>3</v>
      </c>
      <c r="F13" s="13">
        <f t="shared" si="0"/>
        <v>6</v>
      </c>
      <c r="G13" s="13">
        <v>2</v>
      </c>
      <c r="H13" s="13" t="s">
        <v>401</v>
      </c>
      <c r="I13" s="13">
        <f t="shared" si="1"/>
        <v>3</v>
      </c>
      <c r="J13" s="15" t="s">
        <v>25</v>
      </c>
      <c r="K13" s="13"/>
      <c r="L13" s="13"/>
    </row>
    <row r="14" spans="1:12" ht="60" customHeight="1">
      <c r="A14" s="68"/>
      <c r="B14" s="13" t="s">
        <v>400</v>
      </c>
      <c r="C14" s="13" t="s">
        <v>399</v>
      </c>
      <c r="D14" s="13">
        <v>3</v>
      </c>
      <c r="E14" s="13">
        <v>3</v>
      </c>
      <c r="F14" s="13">
        <f t="shared" si="0"/>
        <v>9</v>
      </c>
      <c r="G14" s="13">
        <v>2</v>
      </c>
      <c r="H14" s="13" t="s">
        <v>398</v>
      </c>
      <c r="I14" s="13">
        <f t="shared" si="1"/>
        <v>5</v>
      </c>
      <c r="J14" s="24" t="s">
        <v>20</v>
      </c>
      <c r="K14" s="13" t="s">
        <v>428</v>
      </c>
      <c r="L14" s="13" t="s">
        <v>44</v>
      </c>
    </row>
    <row r="15" spans="1:12" ht="64.5" customHeight="1">
      <c r="A15" s="68"/>
      <c r="B15" s="13" t="s">
        <v>394</v>
      </c>
      <c r="C15" s="13" t="s">
        <v>397</v>
      </c>
      <c r="D15" s="13">
        <v>3</v>
      </c>
      <c r="E15" s="13">
        <v>3</v>
      </c>
      <c r="F15" s="13">
        <f t="shared" si="0"/>
        <v>9</v>
      </c>
      <c r="G15" s="13">
        <v>4</v>
      </c>
      <c r="H15" s="13" t="s">
        <v>424</v>
      </c>
      <c r="I15" s="13">
        <f t="shared" si="1"/>
        <v>3</v>
      </c>
      <c r="J15" s="15" t="s">
        <v>25</v>
      </c>
      <c r="K15" s="13"/>
      <c r="L15" s="14"/>
    </row>
    <row r="16" spans="1:12" ht="49" customHeight="1">
      <c r="A16" s="67" t="s">
        <v>396</v>
      </c>
      <c r="B16" s="13" t="s">
        <v>395</v>
      </c>
      <c r="C16" s="13" t="s">
        <v>394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393</v>
      </c>
      <c r="I16" s="13">
        <f t="shared" si="1"/>
        <v>2</v>
      </c>
      <c r="J16" s="15" t="s">
        <v>25</v>
      </c>
      <c r="K16" s="13"/>
      <c r="L16" s="13"/>
    </row>
    <row r="17" spans="1:12" ht="78.75" customHeight="1">
      <c r="A17" s="68"/>
      <c r="B17" s="13" t="s">
        <v>392</v>
      </c>
      <c r="C17" s="13" t="s">
        <v>391</v>
      </c>
      <c r="D17" s="13">
        <v>3</v>
      </c>
      <c r="E17" s="13">
        <v>3</v>
      </c>
      <c r="F17" s="13">
        <f t="shared" si="0"/>
        <v>9</v>
      </c>
      <c r="G17" s="13">
        <v>3</v>
      </c>
      <c r="H17" s="13" t="s">
        <v>390</v>
      </c>
      <c r="I17" s="13">
        <f t="shared" si="1"/>
        <v>3</v>
      </c>
      <c r="J17" s="15" t="s">
        <v>25</v>
      </c>
      <c r="K17" s="13"/>
      <c r="L17" s="13"/>
    </row>
    <row r="18" spans="1:12" ht="77.25" customHeight="1">
      <c r="A18" s="69"/>
      <c r="B18" s="13" t="s">
        <v>389</v>
      </c>
      <c r="C18" s="13" t="s">
        <v>388</v>
      </c>
      <c r="D18" s="13">
        <v>1</v>
      </c>
      <c r="E18" s="13">
        <v>3</v>
      </c>
      <c r="F18" s="13">
        <f t="shared" si="0"/>
        <v>3</v>
      </c>
      <c r="G18" s="13">
        <v>3</v>
      </c>
      <c r="H18" s="13" t="s">
        <v>387</v>
      </c>
      <c r="I18" s="13">
        <f t="shared" si="1"/>
        <v>1</v>
      </c>
      <c r="J18" s="15" t="s">
        <v>25</v>
      </c>
      <c r="K18" s="13"/>
      <c r="L18" s="13"/>
    </row>
    <row r="19" spans="1:12" ht="77.25" customHeight="1">
      <c r="A19" s="67" t="s">
        <v>386</v>
      </c>
      <c r="B19" s="13" t="s">
        <v>385</v>
      </c>
      <c r="C19" s="13" t="s">
        <v>383</v>
      </c>
      <c r="D19" s="13">
        <v>3</v>
      </c>
      <c r="E19" s="13">
        <v>3</v>
      </c>
      <c r="F19" s="13">
        <f t="shared" si="0"/>
        <v>9</v>
      </c>
      <c r="G19" s="13">
        <v>3</v>
      </c>
      <c r="H19" s="13" t="s">
        <v>425</v>
      </c>
      <c r="I19" s="13">
        <f t="shared" si="1"/>
        <v>3</v>
      </c>
      <c r="J19" s="15" t="s">
        <v>25</v>
      </c>
      <c r="K19" s="13"/>
      <c r="L19" s="13"/>
    </row>
    <row r="20" spans="1:12" ht="77.25" customHeight="1">
      <c r="A20" s="69"/>
      <c r="B20" s="13" t="s">
        <v>384</v>
      </c>
      <c r="C20" s="13" t="s">
        <v>383</v>
      </c>
      <c r="D20" s="13">
        <v>3</v>
      </c>
      <c r="E20" s="13">
        <v>3</v>
      </c>
      <c r="F20" s="13">
        <f t="shared" si="0"/>
        <v>9</v>
      </c>
      <c r="G20" s="13">
        <v>3</v>
      </c>
      <c r="H20" s="13" t="s">
        <v>425</v>
      </c>
      <c r="I20" s="13">
        <f t="shared" si="1"/>
        <v>3</v>
      </c>
      <c r="J20" s="15" t="s">
        <v>25</v>
      </c>
      <c r="K20" s="13"/>
      <c r="L20" s="13"/>
    </row>
    <row r="21" spans="1:12" s="21" customFormat="1" ht="83.25" customHeight="1">
      <c r="A21" s="67" t="s">
        <v>382</v>
      </c>
      <c r="B21" s="13" t="s">
        <v>381</v>
      </c>
      <c r="C21" s="13" t="s">
        <v>379</v>
      </c>
      <c r="D21" s="13">
        <v>2</v>
      </c>
      <c r="E21" s="13">
        <v>3</v>
      </c>
      <c r="F21" s="13">
        <f>E21*D21</f>
        <v>6</v>
      </c>
      <c r="G21" s="13">
        <v>3</v>
      </c>
      <c r="H21" s="13" t="s">
        <v>593</v>
      </c>
      <c r="I21" s="13">
        <f t="shared" si="1"/>
        <v>2</v>
      </c>
      <c r="J21" s="15" t="s">
        <v>25</v>
      </c>
      <c r="K21" s="13"/>
      <c r="L21" s="13"/>
    </row>
    <row r="22" spans="1:12" s="21" customFormat="1" ht="54" customHeight="1">
      <c r="A22" s="69"/>
      <c r="B22" s="13" t="s">
        <v>380</v>
      </c>
      <c r="C22" s="13" t="s">
        <v>379</v>
      </c>
      <c r="D22" s="13">
        <v>3</v>
      </c>
      <c r="E22" s="13">
        <v>3</v>
      </c>
      <c r="F22" s="13">
        <f>E22*D22</f>
        <v>9</v>
      </c>
      <c r="G22" s="13">
        <v>2</v>
      </c>
      <c r="H22" s="13" t="s">
        <v>426</v>
      </c>
      <c r="I22" s="13">
        <f t="shared" si="1"/>
        <v>5</v>
      </c>
      <c r="J22" s="24" t="s">
        <v>20</v>
      </c>
      <c r="K22" s="13" t="s">
        <v>427</v>
      </c>
      <c r="L22" s="13" t="s">
        <v>44</v>
      </c>
    </row>
  </sheetData>
  <mergeCells count="13">
    <mergeCell ref="A21:A22"/>
    <mergeCell ref="A7:A12"/>
    <mergeCell ref="A19:A20"/>
    <mergeCell ref="A13:A15"/>
    <mergeCell ref="A16:A18"/>
    <mergeCell ref="A1:G1"/>
    <mergeCell ref="G5:H5"/>
    <mergeCell ref="I5:J5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95"/>
  <sheetViews>
    <sheetView tabSelected="1" zoomScale="58" zoomScaleNormal="58" zoomScaleSheetLayoutView="100" workbookViewId="0">
      <pane xSplit="3" ySplit="6" topLeftCell="H19" activePane="bottomRight" state="frozen"/>
      <selection pane="topRight" activeCell="D1" sqref="D1"/>
      <selection pane="bottomLeft" activeCell="A10" sqref="A10"/>
      <selection pane="bottomRight" activeCell="K22" sqref="K22"/>
    </sheetView>
  </sheetViews>
  <sheetFormatPr baseColWidth="10" defaultColWidth="9.81640625" defaultRowHeight="12.5"/>
  <cols>
    <col min="1" max="1" width="28.453125" style="21" customWidth="1"/>
    <col min="2" max="2" width="33.26953125" style="21" customWidth="1"/>
    <col min="3" max="3" width="45.45312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72.7265625" style="12" customWidth="1"/>
    <col min="9" max="9" width="15.1796875" style="21" customWidth="1"/>
    <col min="10" max="10" width="21" style="21" customWidth="1"/>
    <col min="11" max="11" width="64.453125" style="21" customWidth="1"/>
    <col min="12" max="12" width="16.81640625" style="21" customWidth="1"/>
    <col min="13" max="16384" width="9.81640625" style="21"/>
  </cols>
  <sheetData>
    <row r="1" spans="1:12" ht="48" customHeight="1">
      <c r="A1" s="70" t="s">
        <v>336</v>
      </c>
      <c r="B1" s="71"/>
      <c r="C1" s="71"/>
      <c r="D1" s="71"/>
      <c r="E1" s="71"/>
      <c r="F1" s="71"/>
      <c r="G1" s="72"/>
    </row>
    <row r="5" spans="1:12" ht="12" customHeight="1">
      <c r="A5" s="117"/>
      <c r="B5" s="117"/>
      <c r="C5" s="117"/>
      <c r="D5" s="117"/>
      <c r="E5" s="117"/>
      <c r="F5" s="117"/>
      <c r="G5" s="12"/>
      <c r="I5" s="12"/>
      <c r="J5" s="12"/>
      <c r="K5" s="12"/>
    </row>
    <row r="6" spans="1:12" ht="33" customHeight="1">
      <c r="A6" s="73" t="s">
        <v>1</v>
      </c>
      <c r="B6" s="75" t="s">
        <v>2</v>
      </c>
      <c r="C6" s="77" t="s">
        <v>3</v>
      </c>
      <c r="D6" s="102" t="s">
        <v>4</v>
      </c>
      <c r="E6" s="103"/>
      <c r="F6" s="104"/>
      <c r="G6" s="66" t="s">
        <v>5</v>
      </c>
      <c r="H6" s="66"/>
      <c r="I6" s="105" t="s">
        <v>6</v>
      </c>
      <c r="J6" s="106"/>
      <c r="K6" s="66" t="s">
        <v>7</v>
      </c>
      <c r="L6" s="66"/>
    </row>
    <row r="7" spans="1:12" ht="45.75" customHeight="1">
      <c r="A7" s="74"/>
      <c r="B7" s="76"/>
      <c r="C7" s="78"/>
      <c r="D7" s="32" t="s">
        <v>8</v>
      </c>
      <c r="E7" s="32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32" t="s">
        <v>128</v>
      </c>
      <c r="K7" s="32" t="s">
        <v>15</v>
      </c>
      <c r="L7" s="32" t="s">
        <v>43</v>
      </c>
    </row>
    <row r="8" spans="1:12" s="12" customFormat="1" ht="83.25" customHeight="1">
      <c r="A8" s="33" t="s">
        <v>337</v>
      </c>
      <c r="B8" s="13" t="s">
        <v>296</v>
      </c>
      <c r="C8" s="13" t="s">
        <v>338</v>
      </c>
      <c r="D8" s="13">
        <v>1</v>
      </c>
      <c r="E8" s="13">
        <v>4</v>
      </c>
      <c r="F8" s="13">
        <f>D8*E8</f>
        <v>4</v>
      </c>
      <c r="G8" s="13">
        <v>3</v>
      </c>
      <c r="H8" s="13" t="s">
        <v>578</v>
      </c>
      <c r="I8" s="13">
        <f>ROUNDUP(F8/G8,0)</f>
        <v>2</v>
      </c>
      <c r="J8" s="15" t="s">
        <v>25</v>
      </c>
      <c r="K8" s="13"/>
      <c r="L8" s="13"/>
    </row>
    <row r="9" spans="1:12" ht="84" customHeight="1">
      <c r="A9" s="115" t="s">
        <v>339</v>
      </c>
      <c r="B9" s="18" t="s">
        <v>272</v>
      </c>
      <c r="C9" s="18" t="s">
        <v>340</v>
      </c>
      <c r="D9" s="13">
        <v>2</v>
      </c>
      <c r="E9" s="13">
        <v>4</v>
      </c>
      <c r="F9" s="13">
        <f t="shared" ref="F9:F24" si="0">D9*E9</f>
        <v>8</v>
      </c>
      <c r="G9" s="13">
        <v>3</v>
      </c>
      <c r="H9" s="13" t="s">
        <v>571</v>
      </c>
      <c r="I9" s="13">
        <f t="shared" ref="I9:I24" si="1">ROUNDUP(F9/G9,0)</f>
        <v>3</v>
      </c>
      <c r="J9" s="15" t="s">
        <v>25</v>
      </c>
      <c r="K9" s="40"/>
      <c r="L9" s="13"/>
    </row>
    <row r="10" spans="1:12" ht="60" customHeight="1">
      <c r="A10" s="116"/>
      <c r="B10" s="13" t="s">
        <v>341</v>
      </c>
      <c r="C10" s="13" t="s">
        <v>342</v>
      </c>
      <c r="D10" s="13">
        <v>2</v>
      </c>
      <c r="E10" s="13">
        <v>2</v>
      </c>
      <c r="F10" s="13">
        <f t="shared" si="0"/>
        <v>4</v>
      </c>
      <c r="G10" s="13">
        <v>3</v>
      </c>
      <c r="H10" s="13" t="s">
        <v>579</v>
      </c>
      <c r="I10" s="13">
        <f t="shared" si="1"/>
        <v>2</v>
      </c>
      <c r="J10" s="15" t="s">
        <v>25</v>
      </c>
      <c r="K10" s="13"/>
      <c r="L10" s="13"/>
    </row>
    <row r="11" spans="1:12" ht="52.5" customHeight="1">
      <c r="A11" s="116"/>
      <c r="B11" s="13" t="s">
        <v>343</v>
      </c>
      <c r="C11" s="13" t="s">
        <v>344</v>
      </c>
      <c r="D11" s="13">
        <v>2</v>
      </c>
      <c r="E11" s="13">
        <v>4</v>
      </c>
      <c r="F11" s="13">
        <f t="shared" si="0"/>
        <v>8</v>
      </c>
      <c r="G11" s="13">
        <v>3</v>
      </c>
      <c r="H11" s="13" t="s">
        <v>579</v>
      </c>
      <c r="I11" s="13">
        <f t="shared" si="1"/>
        <v>3</v>
      </c>
      <c r="J11" s="15" t="s">
        <v>25</v>
      </c>
      <c r="K11" s="13"/>
      <c r="L11" s="13"/>
    </row>
    <row r="12" spans="1:12" ht="52.5" customHeight="1">
      <c r="A12" s="158"/>
      <c r="B12" s="13" t="s">
        <v>345</v>
      </c>
      <c r="C12" s="13" t="s">
        <v>346</v>
      </c>
      <c r="D12" s="13">
        <v>1</v>
      </c>
      <c r="E12" s="13">
        <v>2</v>
      </c>
      <c r="F12" s="13">
        <f t="shared" si="0"/>
        <v>2</v>
      </c>
      <c r="G12" s="13">
        <v>3</v>
      </c>
      <c r="H12" s="13" t="s">
        <v>347</v>
      </c>
      <c r="I12" s="13">
        <f t="shared" si="1"/>
        <v>1</v>
      </c>
      <c r="J12" s="15" t="s">
        <v>25</v>
      </c>
      <c r="K12" s="13"/>
      <c r="L12" s="13"/>
    </row>
    <row r="13" spans="1:12" ht="84" customHeight="1">
      <c r="A13" s="115" t="s">
        <v>348</v>
      </c>
      <c r="B13" s="18" t="s">
        <v>349</v>
      </c>
      <c r="C13" s="18" t="s">
        <v>350</v>
      </c>
      <c r="D13" s="13">
        <v>2</v>
      </c>
      <c r="E13" s="13">
        <v>4</v>
      </c>
      <c r="F13" s="13">
        <f t="shared" si="0"/>
        <v>8</v>
      </c>
      <c r="G13" s="13">
        <v>3</v>
      </c>
      <c r="H13" s="13" t="s">
        <v>353</v>
      </c>
      <c r="I13" s="13">
        <f t="shared" si="1"/>
        <v>3</v>
      </c>
      <c r="J13" s="41" t="s">
        <v>25</v>
      </c>
      <c r="K13" s="13"/>
      <c r="L13" s="13"/>
    </row>
    <row r="14" spans="1:12" ht="60" customHeight="1">
      <c r="A14" s="116"/>
      <c r="B14" s="18" t="s">
        <v>351</v>
      </c>
      <c r="C14" s="18" t="s">
        <v>352</v>
      </c>
      <c r="D14" s="13">
        <v>2</v>
      </c>
      <c r="E14" s="13">
        <v>4</v>
      </c>
      <c r="F14" s="13">
        <f t="shared" si="0"/>
        <v>8</v>
      </c>
      <c r="G14" s="13">
        <v>3</v>
      </c>
      <c r="H14" s="13" t="s">
        <v>353</v>
      </c>
      <c r="I14" s="13">
        <f t="shared" si="1"/>
        <v>3</v>
      </c>
      <c r="J14" s="41" t="s">
        <v>25</v>
      </c>
      <c r="K14" s="13"/>
      <c r="L14" s="13"/>
    </row>
    <row r="15" spans="1:12" ht="60" customHeight="1">
      <c r="A15" s="116"/>
      <c r="B15" s="18" t="s">
        <v>354</v>
      </c>
      <c r="C15" s="18" t="s">
        <v>352</v>
      </c>
      <c r="D15" s="13">
        <v>2</v>
      </c>
      <c r="E15" s="13">
        <v>4</v>
      </c>
      <c r="F15" s="13">
        <f t="shared" si="0"/>
        <v>8</v>
      </c>
      <c r="G15" s="13">
        <v>3</v>
      </c>
      <c r="H15" s="13" t="s">
        <v>353</v>
      </c>
      <c r="I15" s="13">
        <f t="shared" si="1"/>
        <v>3</v>
      </c>
      <c r="J15" s="41" t="s">
        <v>25</v>
      </c>
      <c r="K15" s="13"/>
      <c r="L15" s="13"/>
    </row>
    <row r="16" spans="1:12" ht="62.25" customHeight="1">
      <c r="A16" s="116"/>
      <c r="B16" s="18" t="s">
        <v>355</v>
      </c>
      <c r="C16" s="13" t="s">
        <v>352</v>
      </c>
      <c r="D16" s="13">
        <v>1</v>
      </c>
      <c r="E16" s="13">
        <v>4</v>
      </c>
      <c r="F16" s="13">
        <f t="shared" si="0"/>
        <v>4</v>
      </c>
      <c r="G16" s="13">
        <v>3</v>
      </c>
      <c r="H16" s="13" t="s">
        <v>353</v>
      </c>
      <c r="I16" s="13">
        <f t="shared" si="1"/>
        <v>2</v>
      </c>
      <c r="J16" s="41" t="s">
        <v>25</v>
      </c>
      <c r="K16" s="13"/>
      <c r="L16" s="13"/>
    </row>
    <row r="17" spans="1:12" ht="66.75" customHeight="1">
      <c r="A17" s="115" t="s">
        <v>356</v>
      </c>
      <c r="B17" s="13" t="s">
        <v>357</v>
      </c>
      <c r="C17" s="13" t="s">
        <v>342</v>
      </c>
      <c r="D17" s="13">
        <v>1</v>
      </c>
      <c r="E17" s="13">
        <v>4</v>
      </c>
      <c r="F17" s="13">
        <f t="shared" si="0"/>
        <v>4</v>
      </c>
      <c r="G17" s="13">
        <v>2</v>
      </c>
      <c r="H17" s="13" t="s">
        <v>358</v>
      </c>
      <c r="I17" s="13">
        <f t="shared" si="1"/>
        <v>2</v>
      </c>
      <c r="J17" s="15" t="s">
        <v>25</v>
      </c>
      <c r="K17" s="18"/>
      <c r="L17" s="18"/>
    </row>
    <row r="18" spans="1:12" ht="119.25" customHeight="1">
      <c r="A18" s="116"/>
      <c r="B18" s="13" t="s">
        <v>594</v>
      </c>
      <c r="C18" s="13" t="s">
        <v>342</v>
      </c>
      <c r="D18" s="13">
        <v>3</v>
      </c>
      <c r="E18" s="13">
        <v>4</v>
      </c>
      <c r="F18" s="13">
        <f t="shared" si="0"/>
        <v>12</v>
      </c>
      <c r="G18" s="13">
        <v>4</v>
      </c>
      <c r="H18" s="13" t="s">
        <v>359</v>
      </c>
      <c r="I18" s="13">
        <f t="shared" si="1"/>
        <v>3</v>
      </c>
      <c r="J18" s="15" t="s">
        <v>20</v>
      </c>
      <c r="K18" s="13"/>
      <c r="L18" s="13"/>
    </row>
    <row r="19" spans="1:12" ht="60" customHeight="1">
      <c r="A19" s="115" t="s">
        <v>360</v>
      </c>
      <c r="B19" s="18" t="s">
        <v>361</v>
      </c>
      <c r="C19" s="13" t="s">
        <v>362</v>
      </c>
      <c r="D19" s="13">
        <v>1</v>
      </c>
      <c r="E19" s="13">
        <v>4</v>
      </c>
      <c r="F19" s="13">
        <f t="shared" si="0"/>
        <v>4</v>
      </c>
      <c r="G19" s="13">
        <v>3</v>
      </c>
      <c r="H19" s="13" t="s">
        <v>363</v>
      </c>
      <c r="I19" s="13">
        <f t="shared" si="1"/>
        <v>2</v>
      </c>
      <c r="J19" s="15" t="s">
        <v>25</v>
      </c>
      <c r="K19" s="13"/>
      <c r="L19" s="13"/>
    </row>
    <row r="20" spans="1:12" ht="51" customHeight="1">
      <c r="A20" s="116"/>
      <c r="B20" s="13" t="s">
        <v>364</v>
      </c>
      <c r="C20" s="13" t="s">
        <v>365</v>
      </c>
      <c r="D20" s="13">
        <v>1</v>
      </c>
      <c r="E20" s="13">
        <v>4</v>
      </c>
      <c r="F20" s="13">
        <f t="shared" si="0"/>
        <v>4</v>
      </c>
      <c r="G20" s="13">
        <v>2</v>
      </c>
      <c r="H20" s="13" t="s">
        <v>366</v>
      </c>
      <c r="I20" s="13">
        <f t="shared" si="1"/>
        <v>2</v>
      </c>
      <c r="J20" s="15" t="s">
        <v>25</v>
      </c>
      <c r="K20" s="18"/>
      <c r="L20" s="13"/>
    </row>
    <row r="21" spans="1:12" ht="65.25" customHeight="1">
      <c r="A21" s="116"/>
      <c r="B21" s="13" t="s">
        <v>367</v>
      </c>
      <c r="C21" s="13" t="s">
        <v>368</v>
      </c>
      <c r="D21" s="13">
        <v>3</v>
      </c>
      <c r="E21" s="13">
        <v>4</v>
      </c>
      <c r="F21" s="13">
        <f t="shared" si="0"/>
        <v>12</v>
      </c>
      <c r="G21" s="13">
        <v>2</v>
      </c>
      <c r="H21" s="13" t="s">
        <v>363</v>
      </c>
      <c r="I21" s="13">
        <f t="shared" si="1"/>
        <v>6</v>
      </c>
      <c r="J21" s="24" t="s">
        <v>20</v>
      </c>
      <c r="K21" s="13" t="s">
        <v>588</v>
      </c>
      <c r="L21" s="13" t="s">
        <v>44</v>
      </c>
    </row>
    <row r="22" spans="1:12" ht="50.25" customHeight="1">
      <c r="A22" s="116"/>
      <c r="B22" s="13" t="s">
        <v>369</v>
      </c>
      <c r="C22" s="13" t="s">
        <v>370</v>
      </c>
      <c r="D22" s="13">
        <v>2</v>
      </c>
      <c r="E22" s="13">
        <v>2</v>
      </c>
      <c r="F22" s="13">
        <f t="shared" si="0"/>
        <v>4</v>
      </c>
      <c r="G22" s="13">
        <v>3</v>
      </c>
      <c r="H22" s="13" t="s">
        <v>378</v>
      </c>
      <c r="I22" s="13">
        <f t="shared" si="1"/>
        <v>2</v>
      </c>
      <c r="J22" s="15" t="s">
        <v>25</v>
      </c>
      <c r="K22" s="18"/>
      <c r="L22" s="13"/>
    </row>
    <row r="23" spans="1:12" ht="52.5" customHeight="1">
      <c r="A23" s="67" t="s">
        <v>371</v>
      </c>
      <c r="B23" s="13" t="s">
        <v>372</v>
      </c>
      <c r="C23" s="13" t="s">
        <v>373</v>
      </c>
      <c r="D23" s="55">
        <v>1</v>
      </c>
      <c r="E23" s="13">
        <v>4</v>
      </c>
      <c r="F23" s="13">
        <f t="shared" si="0"/>
        <v>4</v>
      </c>
      <c r="G23" s="13">
        <v>3</v>
      </c>
      <c r="H23" s="13" t="s">
        <v>374</v>
      </c>
      <c r="I23" s="13">
        <f t="shared" si="1"/>
        <v>2</v>
      </c>
      <c r="J23" s="15" t="s">
        <v>25</v>
      </c>
      <c r="K23" s="13"/>
      <c r="L23" s="13"/>
    </row>
    <row r="24" spans="1:12" ht="52.5" customHeight="1">
      <c r="A24" s="69"/>
      <c r="B24" s="13" t="s">
        <v>375</v>
      </c>
      <c r="C24" s="13" t="s">
        <v>376</v>
      </c>
      <c r="D24" s="13">
        <v>1</v>
      </c>
      <c r="E24" s="13">
        <v>4</v>
      </c>
      <c r="F24" s="13">
        <f t="shared" si="0"/>
        <v>4</v>
      </c>
      <c r="G24" s="13">
        <v>3</v>
      </c>
      <c r="H24" s="13" t="s">
        <v>377</v>
      </c>
      <c r="I24" s="13">
        <f t="shared" si="1"/>
        <v>2</v>
      </c>
      <c r="J24" s="15" t="s">
        <v>25</v>
      </c>
      <c r="K24" s="13"/>
      <c r="L24" s="13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  <row r="80" spans="2:11">
      <c r="B80" s="12"/>
      <c r="C80" s="12"/>
      <c r="D80" s="12"/>
      <c r="F80" s="12"/>
      <c r="G80" s="12"/>
      <c r="I80" s="12"/>
      <c r="J80" s="12"/>
      <c r="K80" s="12"/>
    </row>
    <row r="81" spans="2:11">
      <c r="B81" s="12"/>
      <c r="C81" s="12"/>
      <c r="D81" s="12"/>
      <c r="F81" s="12"/>
      <c r="G81" s="12"/>
      <c r="I81" s="12"/>
      <c r="J81" s="12"/>
      <c r="K81" s="12"/>
    </row>
    <row r="82" spans="2:11">
      <c r="B82" s="12"/>
      <c r="C82" s="12"/>
      <c r="D82" s="12"/>
      <c r="F82" s="12"/>
      <c r="G82" s="12"/>
      <c r="I82" s="12"/>
      <c r="J82" s="12"/>
      <c r="K82" s="12"/>
    </row>
    <row r="83" spans="2:11">
      <c r="B83" s="12"/>
      <c r="C83" s="12"/>
      <c r="D83" s="12"/>
      <c r="F83" s="12"/>
      <c r="G83" s="12"/>
      <c r="I83" s="12"/>
      <c r="J83" s="12"/>
      <c r="K83" s="12"/>
    </row>
    <row r="84" spans="2:11">
      <c r="B84" s="12"/>
      <c r="C84" s="12"/>
      <c r="D84" s="12"/>
      <c r="F84" s="12"/>
      <c r="G84" s="12"/>
      <c r="I84" s="12"/>
      <c r="J84" s="12"/>
      <c r="K84" s="12"/>
    </row>
    <row r="85" spans="2:11">
      <c r="B85" s="12"/>
      <c r="C85" s="12"/>
      <c r="D85" s="12"/>
      <c r="F85" s="12"/>
      <c r="G85" s="12"/>
      <c r="I85" s="12"/>
      <c r="J85" s="12"/>
      <c r="K85" s="12"/>
    </row>
    <row r="86" spans="2:11">
      <c r="B86" s="12"/>
      <c r="C86" s="12"/>
      <c r="D86" s="12"/>
      <c r="F86" s="12"/>
      <c r="G86" s="12"/>
      <c r="I86" s="12"/>
      <c r="J86" s="12"/>
      <c r="K86" s="12"/>
    </row>
    <row r="87" spans="2:11">
      <c r="B87" s="12"/>
      <c r="C87" s="12"/>
      <c r="D87" s="12"/>
      <c r="F87" s="12"/>
      <c r="G87" s="12"/>
      <c r="I87" s="12"/>
      <c r="J87" s="12"/>
      <c r="K87" s="12"/>
    </row>
    <row r="88" spans="2:11">
      <c r="B88" s="12"/>
      <c r="C88" s="12"/>
      <c r="D88" s="12"/>
      <c r="F88" s="12"/>
      <c r="G88" s="12"/>
      <c r="I88" s="12"/>
      <c r="J88" s="12"/>
      <c r="K88" s="12"/>
    </row>
    <row r="89" spans="2:11">
      <c r="B89" s="12"/>
      <c r="C89" s="12"/>
      <c r="D89" s="12"/>
      <c r="F89" s="12"/>
      <c r="G89" s="12"/>
      <c r="I89" s="12"/>
      <c r="J89" s="12"/>
      <c r="K89" s="12"/>
    </row>
    <row r="90" spans="2:11">
      <c r="B90" s="12"/>
      <c r="C90" s="12"/>
      <c r="D90" s="12"/>
      <c r="F90" s="12"/>
      <c r="G90" s="12"/>
      <c r="I90" s="12"/>
      <c r="J90" s="12"/>
      <c r="K90" s="12"/>
    </row>
    <row r="91" spans="2:11">
      <c r="B91" s="12"/>
      <c r="C91" s="12"/>
      <c r="D91" s="12"/>
      <c r="F91" s="12"/>
      <c r="G91" s="12"/>
      <c r="I91" s="12"/>
      <c r="J91" s="12"/>
      <c r="K91" s="12"/>
    </row>
    <row r="92" spans="2:11">
      <c r="B92" s="12"/>
      <c r="C92" s="12"/>
      <c r="D92" s="12"/>
      <c r="F92" s="12"/>
      <c r="G92" s="12"/>
      <c r="I92" s="12"/>
      <c r="J92" s="12"/>
      <c r="K92" s="12"/>
    </row>
    <row r="93" spans="2:11">
      <c r="B93" s="12"/>
      <c r="C93" s="12"/>
      <c r="D93" s="12"/>
      <c r="F93" s="12"/>
      <c r="G93" s="12"/>
      <c r="I93" s="12"/>
      <c r="J93" s="12"/>
      <c r="K93" s="12"/>
    </row>
    <row r="94" spans="2:11">
      <c r="B94" s="12"/>
      <c r="C94" s="12"/>
      <c r="D94" s="12"/>
      <c r="F94" s="12"/>
      <c r="G94" s="12"/>
      <c r="I94" s="12"/>
      <c r="J94" s="12"/>
      <c r="K94" s="12"/>
    </row>
    <row r="95" spans="2:11">
      <c r="B95" s="12"/>
      <c r="C95" s="12"/>
      <c r="D95" s="12"/>
      <c r="F95" s="12"/>
      <c r="G95" s="12"/>
      <c r="I95" s="12"/>
      <c r="J95" s="12"/>
      <c r="K95" s="12"/>
    </row>
  </sheetData>
  <mergeCells count="14">
    <mergeCell ref="A1:G1"/>
    <mergeCell ref="A5:F5"/>
    <mergeCell ref="A6:A7"/>
    <mergeCell ref="B6:B7"/>
    <mergeCell ref="C6:C7"/>
    <mergeCell ref="D6:F6"/>
    <mergeCell ref="A23:A24"/>
    <mergeCell ref="I6:J6"/>
    <mergeCell ref="K6:L6"/>
    <mergeCell ref="A9:A12"/>
    <mergeCell ref="A13:A16"/>
    <mergeCell ref="A17:A18"/>
    <mergeCell ref="A19:A22"/>
    <mergeCell ref="G6:H6"/>
  </mergeCells>
  <printOptions horizontalCentered="1"/>
  <pageMargins left="0.16" right="0.24000000000000002" top="0.16" bottom="0.47" header="0.16" footer="0.2"/>
  <pageSetup paperSize="9" scale="49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zoomScale="64" zoomScaleNormal="64" zoomScaleSheetLayoutView="100" workbookViewId="0">
      <selection activeCell="B14" sqref="B14"/>
    </sheetView>
  </sheetViews>
  <sheetFormatPr baseColWidth="10" defaultColWidth="9.81640625" defaultRowHeight="12.5"/>
  <cols>
    <col min="1" max="1" width="28.453125" style="21" customWidth="1"/>
    <col min="2" max="2" width="39.26953125" style="21" customWidth="1"/>
    <col min="3" max="3" width="56.726562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49.81640625" style="12" customWidth="1"/>
    <col min="9" max="9" width="15.1796875" style="21" customWidth="1"/>
    <col min="10" max="10" width="15.81640625" style="21" customWidth="1"/>
    <col min="11" max="11" width="78.453125" style="21" customWidth="1"/>
    <col min="12" max="12" width="26" style="21" customWidth="1"/>
    <col min="13" max="16384" width="9.81640625" style="21"/>
  </cols>
  <sheetData>
    <row r="1" spans="1:12" ht="41.25" customHeight="1">
      <c r="A1" s="70" t="s">
        <v>334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79" t="s">
        <v>4</v>
      </c>
      <c r="E5" s="80"/>
      <c r="F5" s="81"/>
      <c r="G5" s="66" t="s">
        <v>5</v>
      </c>
      <c r="H5" s="66"/>
      <c r="I5" s="64" t="s">
        <v>6</v>
      </c>
      <c r="J5" s="65"/>
      <c r="K5" s="66" t="s">
        <v>7</v>
      </c>
      <c r="L5" s="66"/>
    </row>
    <row r="6" spans="1:12" ht="45.75" customHeight="1">
      <c r="A6" s="74"/>
      <c r="B6" s="76"/>
      <c r="C6" s="78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43</v>
      </c>
    </row>
    <row r="7" spans="1:12" ht="64.5" customHeight="1">
      <c r="A7" s="67" t="s">
        <v>333</v>
      </c>
      <c r="B7" s="13" t="s">
        <v>567</v>
      </c>
      <c r="C7" s="13" t="s">
        <v>332</v>
      </c>
      <c r="D7" s="13">
        <v>2</v>
      </c>
      <c r="E7" s="13">
        <v>2</v>
      </c>
      <c r="F7" s="13">
        <f t="shared" ref="F7:F13" si="0">+D7*E7</f>
        <v>4</v>
      </c>
      <c r="G7" s="13">
        <v>2</v>
      </c>
      <c r="H7" s="13" t="s">
        <v>331</v>
      </c>
      <c r="I7" s="39">
        <f t="shared" ref="I7:I12" si="1">+F7/G7</f>
        <v>2</v>
      </c>
      <c r="J7" s="15" t="s">
        <v>25</v>
      </c>
      <c r="K7" s="54"/>
      <c r="L7" s="13"/>
    </row>
    <row r="8" spans="1:12" ht="64.5" customHeight="1">
      <c r="A8" s="68"/>
      <c r="B8" s="13" t="s">
        <v>330</v>
      </c>
      <c r="C8" s="13" t="s">
        <v>329</v>
      </c>
      <c r="D8" s="13">
        <v>1</v>
      </c>
      <c r="E8" s="13">
        <v>3</v>
      </c>
      <c r="F8" s="13">
        <f t="shared" si="0"/>
        <v>3</v>
      </c>
      <c r="G8" s="13">
        <v>3</v>
      </c>
      <c r="H8" s="13" t="s">
        <v>328</v>
      </c>
      <c r="I8" s="39">
        <f t="shared" si="1"/>
        <v>1</v>
      </c>
      <c r="J8" s="15" t="s">
        <v>25</v>
      </c>
      <c r="K8" s="13"/>
      <c r="L8" s="13"/>
    </row>
    <row r="9" spans="1:12" ht="64.5" customHeight="1">
      <c r="A9" s="68"/>
      <c r="B9" s="13" t="s">
        <v>327</v>
      </c>
      <c r="C9" s="13" t="s">
        <v>326</v>
      </c>
      <c r="D9" s="13">
        <v>3</v>
      </c>
      <c r="E9" s="13">
        <v>3</v>
      </c>
      <c r="F9" s="13">
        <f t="shared" si="0"/>
        <v>9</v>
      </c>
      <c r="G9" s="13">
        <v>3</v>
      </c>
      <c r="H9" s="13" t="s">
        <v>323</v>
      </c>
      <c r="I9" s="39">
        <f t="shared" si="1"/>
        <v>3</v>
      </c>
      <c r="J9" s="15" t="s">
        <v>25</v>
      </c>
      <c r="K9" s="13"/>
      <c r="L9" s="13"/>
    </row>
    <row r="10" spans="1:12" ht="87" customHeight="1">
      <c r="A10" s="68"/>
      <c r="B10" s="13" t="s">
        <v>325</v>
      </c>
      <c r="C10" s="13" t="s">
        <v>324</v>
      </c>
      <c r="D10" s="13">
        <v>3</v>
      </c>
      <c r="E10" s="13">
        <v>4</v>
      </c>
      <c r="F10" s="13">
        <f t="shared" si="0"/>
        <v>12</v>
      </c>
      <c r="G10" s="13">
        <v>3</v>
      </c>
      <c r="H10" s="13" t="s">
        <v>323</v>
      </c>
      <c r="I10" s="39">
        <f t="shared" si="1"/>
        <v>4</v>
      </c>
      <c r="J10" s="15" t="s">
        <v>25</v>
      </c>
      <c r="K10" s="13"/>
      <c r="L10" s="13"/>
    </row>
    <row r="11" spans="1:12" ht="62.25" customHeight="1">
      <c r="A11" s="68"/>
      <c r="B11" s="13" t="s">
        <v>322</v>
      </c>
      <c r="C11" s="13" t="s">
        <v>321</v>
      </c>
      <c r="D11" s="13">
        <v>3</v>
      </c>
      <c r="E11" s="13">
        <v>4</v>
      </c>
      <c r="F11" s="13">
        <f t="shared" si="0"/>
        <v>12</v>
      </c>
      <c r="G11" s="13">
        <v>3</v>
      </c>
      <c r="H11" s="13" t="s">
        <v>595</v>
      </c>
      <c r="I11" s="39">
        <f t="shared" si="1"/>
        <v>4</v>
      </c>
      <c r="J11" s="24" t="s">
        <v>20</v>
      </c>
      <c r="K11" s="13" t="s">
        <v>335</v>
      </c>
      <c r="L11" s="6" t="s">
        <v>44</v>
      </c>
    </row>
    <row r="12" spans="1:12" ht="53.25" customHeight="1">
      <c r="A12" s="68"/>
      <c r="B12" s="13" t="s">
        <v>568</v>
      </c>
      <c r="C12" s="13" t="s">
        <v>320</v>
      </c>
      <c r="D12" s="13">
        <v>3</v>
      </c>
      <c r="E12" s="13">
        <v>2</v>
      </c>
      <c r="F12" s="13">
        <f t="shared" si="0"/>
        <v>6</v>
      </c>
      <c r="G12" s="13">
        <v>3</v>
      </c>
      <c r="H12" s="13" t="s">
        <v>319</v>
      </c>
      <c r="I12" s="39">
        <f t="shared" si="1"/>
        <v>2</v>
      </c>
      <c r="J12" s="15" t="s">
        <v>25</v>
      </c>
      <c r="K12" s="13"/>
      <c r="L12" s="13"/>
    </row>
    <row r="13" spans="1:12" ht="63" customHeight="1">
      <c r="A13" s="69"/>
      <c r="B13" s="13" t="s">
        <v>318</v>
      </c>
      <c r="C13" s="13" t="s">
        <v>317</v>
      </c>
      <c r="D13" s="13">
        <v>1</v>
      </c>
      <c r="E13" s="13">
        <v>3</v>
      </c>
      <c r="F13" s="13">
        <f t="shared" si="0"/>
        <v>3</v>
      </c>
      <c r="G13" s="13">
        <v>2</v>
      </c>
      <c r="H13" s="13" t="s">
        <v>316</v>
      </c>
      <c r="I13" s="39">
        <v>2</v>
      </c>
      <c r="J13" s="15" t="s">
        <v>25</v>
      </c>
      <c r="K13" s="13"/>
      <c r="L13" s="13"/>
    </row>
  </sheetData>
  <mergeCells count="9">
    <mergeCell ref="I5:J5"/>
    <mergeCell ref="K5:L5"/>
    <mergeCell ref="A7:A13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topLeftCell="D1" zoomScale="69" zoomScaleNormal="69" zoomScaleSheetLayoutView="100" workbookViewId="0">
      <selection activeCell="K1" sqref="K1"/>
    </sheetView>
  </sheetViews>
  <sheetFormatPr baseColWidth="10" defaultColWidth="9.81640625" defaultRowHeight="12.5"/>
  <cols>
    <col min="1" max="1" width="47.1796875" style="21" customWidth="1"/>
    <col min="2" max="2" width="33.26953125" style="21" customWidth="1"/>
    <col min="3" max="3" width="45.5429687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49.81640625" style="12" customWidth="1"/>
    <col min="9" max="9" width="15.1796875" style="21" customWidth="1"/>
    <col min="10" max="10" width="15.81640625" style="21" customWidth="1"/>
    <col min="11" max="11" width="78.54296875" style="21" customWidth="1"/>
    <col min="12" max="12" width="18.81640625" style="21" customWidth="1"/>
    <col min="13" max="16384" width="9.81640625" style="21"/>
  </cols>
  <sheetData>
    <row r="1" spans="1:12" ht="39" customHeight="1">
      <c r="A1" s="70" t="s">
        <v>102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79" t="s">
        <v>4</v>
      </c>
      <c r="E5" s="80"/>
      <c r="F5" s="81"/>
      <c r="G5" s="66" t="s">
        <v>5</v>
      </c>
      <c r="H5" s="66"/>
      <c r="I5" s="64" t="s">
        <v>6</v>
      </c>
      <c r="J5" s="65"/>
      <c r="K5" s="66" t="s">
        <v>7</v>
      </c>
      <c r="L5" s="66"/>
    </row>
    <row r="6" spans="1:12" ht="45.75" customHeight="1">
      <c r="A6" s="73"/>
      <c r="B6" s="75"/>
      <c r="C6" s="78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43</v>
      </c>
    </row>
    <row r="7" spans="1:12" ht="64.5" customHeight="1">
      <c r="A7" s="13" t="s">
        <v>101</v>
      </c>
      <c r="B7" s="13" t="s">
        <v>565</v>
      </c>
      <c r="C7" s="13" t="s">
        <v>100</v>
      </c>
      <c r="D7" s="13">
        <v>2</v>
      </c>
      <c r="E7" s="13">
        <v>3</v>
      </c>
      <c r="F7" s="13">
        <f t="shared" ref="F7:F18" si="0">+D7*E7</f>
        <v>6</v>
      </c>
      <c r="G7" s="13">
        <v>3</v>
      </c>
      <c r="H7" s="13" t="s">
        <v>99</v>
      </c>
      <c r="I7" s="13">
        <f t="shared" ref="I7:I18" si="1">ROUNDUP(F7/G7,0)</f>
        <v>2</v>
      </c>
      <c r="J7" s="15" t="s">
        <v>25</v>
      </c>
      <c r="K7" s="13"/>
      <c r="L7" s="13"/>
    </row>
    <row r="8" spans="1:12" ht="57" customHeight="1">
      <c r="A8" s="82" t="s">
        <v>98</v>
      </c>
      <c r="B8" s="13" t="s">
        <v>97</v>
      </c>
      <c r="C8" s="13" t="s">
        <v>96</v>
      </c>
      <c r="D8" s="13">
        <v>1</v>
      </c>
      <c r="E8" s="13">
        <v>3</v>
      </c>
      <c r="F8" s="13">
        <f t="shared" si="0"/>
        <v>3</v>
      </c>
      <c r="G8" s="13">
        <v>2</v>
      </c>
      <c r="H8" s="18" t="s">
        <v>95</v>
      </c>
      <c r="I8" s="13">
        <f t="shared" si="1"/>
        <v>2</v>
      </c>
      <c r="J8" s="15" t="s">
        <v>25</v>
      </c>
      <c r="K8" s="13"/>
      <c r="L8" s="13"/>
    </row>
    <row r="9" spans="1:12" ht="62.25" customHeight="1">
      <c r="A9" s="82"/>
      <c r="B9" s="13" t="s">
        <v>84</v>
      </c>
      <c r="C9" s="13" t="s">
        <v>94</v>
      </c>
      <c r="D9" s="13">
        <v>3</v>
      </c>
      <c r="E9" s="13">
        <v>3</v>
      </c>
      <c r="F9" s="13">
        <f t="shared" si="0"/>
        <v>9</v>
      </c>
      <c r="G9" s="13">
        <v>1</v>
      </c>
      <c r="H9" s="18"/>
      <c r="I9" s="13">
        <f t="shared" si="1"/>
        <v>9</v>
      </c>
      <c r="J9" s="63" t="s">
        <v>20</v>
      </c>
      <c r="K9" s="13" t="s">
        <v>93</v>
      </c>
      <c r="L9" s="6" t="s">
        <v>44</v>
      </c>
    </row>
    <row r="10" spans="1:12" ht="63" customHeight="1">
      <c r="A10" s="82" t="s">
        <v>92</v>
      </c>
      <c r="B10" s="13" t="s">
        <v>91</v>
      </c>
      <c r="C10" s="13" t="s">
        <v>87</v>
      </c>
      <c r="D10" s="13">
        <v>3</v>
      </c>
      <c r="E10" s="13">
        <v>3</v>
      </c>
      <c r="F10" s="13">
        <f t="shared" si="0"/>
        <v>9</v>
      </c>
      <c r="G10" s="13">
        <v>1</v>
      </c>
      <c r="H10" s="13"/>
      <c r="I10" s="13">
        <f t="shared" si="1"/>
        <v>9</v>
      </c>
      <c r="J10" s="63" t="s">
        <v>20</v>
      </c>
      <c r="K10" s="13" t="s">
        <v>93</v>
      </c>
      <c r="L10" s="6" t="s">
        <v>44</v>
      </c>
    </row>
    <row r="11" spans="1:12" ht="60" customHeight="1">
      <c r="A11" s="82"/>
      <c r="B11" s="13" t="s">
        <v>570</v>
      </c>
      <c r="C11" s="13" t="s">
        <v>87</v>
      </c>
      <c r="D11" s="13">
        <v>2</v>
      </c>
      <c r="E11" s="13">
        <v>3</v>
      </c>
      <c r="F11" s="13">
        <f t="shared" si="0"/>
        <v>6</v>
      </c>
      <c r="G11" s="13">
        <v>2</v>
      </c>
      <c r="H11" s="13" t="s">
        <v>90</v>
      </c>
      <c r="I11" s="13">
        <f t="shared" si="1"/>
        <v>3</v>
      </c>
      <c r="J11" s="15" t="s">
        <v>25</v>
      </c>
      <c r="K11" s="13"/>
      <c r="L11" s="13"/>
    </row>
    <row r="12" spans="1:12" ht="72.75" customHeight="1">
      <c r="A12" s="82"/>
      <c r="B12" s="13" t="s">
        <v>569</v>
      </c>
      <c r="C12" s="13" t="s">
        <v>87</v>
      </c>
      <c r="D12" s="13">
        <v>1</v>
      </c>
      <c r="E12" s="13">
        <v>3</v>
      </c>
      <c r="F12" s="13">
        <f t="shared" si="0"/>
        <v>3</v>
      </c>
      <c r="G12" s="13">
        <v>3</v>
      </c>
      <c r="H12" s="13" t="s">
        <v>596</v>
      </c>
      <c r="I12" s="13">
        <f t="shared" si="1"/>
        <v>1</v>
      </c>
      <c r="J12" s="15" t="s">
        <v>25</v>
      </c>
      <c r="K12" s="13" t="s">
        <v>93</v>
      </c>
      <c r="L12" s="13" t="s">
        <v>44</v>
      </c>
    </row>
    <row r="13" spans="1:12" ht="51" customHeight="1">
      <c r="A13" s="82" t="s">
        <v>89</v>
      </c>
      <c r="B13" s="13" t="s">
        <v>566</v>
      </c>
      <c r="C13" s="13" t="s">
        <v>87</v>
      </c>
      <c r="D13" s="13">
        <v>3</v>
      </c>
      <c r="E13" s="13">
        <v>3</v>
      </c>
      <c r="F13" s="13">
        <f t="shared" si="0"/>
        <v>9</v>
      </c>
      <c r="G13" s="13">
        <v>2</v>
      </c>
      <c r="H13" s="13" t="s">
        <v>86</v>
      </c>
      <c r="I13" s="13">
        <f t="shared" si="1"/>
        <v>5</v>
      </c>
      <c r="J13" s="24" t="s">
        <v>20</v>
      </c>
      <c r="K13" s="13" t="s">
        <v>93</v>
      </c>
      <c r="L13" s="6" t="s">
        <v>44</v>
      </c>
    </row>
    <row r="14" spans="1:12" ht="51" customHeight="1">
      <c r="A14" s="82"/>
      <c r="B14" s="13" t="s">
        <v>88</v>
      </c>
      <c r="C14" s="13" t="s">
        <v>87</v>
      </c>
      <c r="D14" s="13">
        <v>2</v>
      </c>
      <c r="E14" s="13">
        <v>3</v>
      </c>
      <c r="F14" s="13">
        <f t="shared" si="0"/>
        <v>6</v>
      </c>
      <c r="G14" s="13">
        <v>2</v>
      </c>
      <c r="H14" s="13" t="s">
        <v>86</v>
      </c>
      <c r="I14" s="13">
        <f t="shared" si="1"/>
        <v>3</v>
      </c>
      <c r="J14" s="15" t="s">
        <v>25</v>
      </c>
      <c r="K14" s="13"/>
      <c r="L14" s="13"/>
    </row>
    <row r="15" spans="1:12" ht="50.25" customHeight="1">
      <c r="A15" s="13" t="s">
        <v>85</v>
      </c>
      <c r="B15" s="13" t="s">
        <v>84</v>
      </c>
      <c r="C15" s="13" t="s">
        <v>83</v>
      </c>
      <c r="D15" s="13">
        <v>3</v>
      </c>
      <c r="E15" s="13">
        <v>3</v>
      </c>
      <c r="F15" s="13">
        <f t="shared" si="0"/>
        <v>9</v>
      </c>
      <c r="G15" s="13">
        <v>2</v>
      </c>
      <c r="H15" s="13" t="s">
        <v>82</v>
      </c>
      <c r="I15" s="13">
        <f t="shared" si="1"/>
        <v>5</v>
      </c>
      <c r="J15" s="24" t="s">
        <v>20</v>
      </c>
      <c r="K15" s="13" t="s">
        <v>93</v>
      </c>
      <c r="L15" s="6" t="s">
        <v>44</v>
      </c>
    </row>
    <row r="16" spans="1:12" ht="42" customHeight="1">
      <c r="A16" s="82" t="s">
        <v>81</v>
      </c>
      <c r="B16" s="13" t="s">
        <v>80</v>
      </c>
      <c r="C16" s="82" t="s">
        <v>79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78</v>
      </c>
      <c r="I16" s="13">
        <f t="shared" si="1"/>
        <v>2</v>
      </c>
      <c r="J16" s="15" t="s">
        <v>25</v>
      </c>
      <c r="K16" s="13"/>
      <c r="L16" s="13"/>
    </row>
    <row r="17" spans="1:12" ht="57" customHeight="1">
      <c r="A17" s="82"/>
      <c r="B17" s="82" t="s">
        <v>77</v>
      </c>
      <c r="C17" s="82"/>
      <c r="D17" s="13">
        <v>2</v>
      </c>
      <c r="E17" s="13">
        <v>3</v>
      </c>
      <c r="F17" s="13">
        <f t="shared" si="0"/>
        <v>6</v>
      </c>
      <c r="G17" s="13">
        <v>2</v>
      </c>
      <c r="H17" s="13" t="s">
        <v>76</v>
      </c>
      <c r="I17" s="13">
        <f t="shared" si="1"/>
        <v>3</v>
      </c>
      <c r="J17" s="15" t="s">
        <v>25</v>
      </c>
      <c r="K17" s="13"/>
      <c r="L17" s="13"/>
    </row>
    <row r="18" spans="1:12" ht="30.75" customHeight="1">
      <c r="A18" s="82"/>
      <c r="B18" s="82"/>
      <c r="C18" s="82"/>
      <c r="D18" s="13">
        <v>2</v>
      </c>
      <c r="E18" s="13">
        <v>3</v>
      </c>
      <c r="F18" s="13">
        <f t="shared" si="0"/>
        <v>6</v>
      </c>
      <c r="G18" s="13">
        <v>3</v>
      </c>
      <c r="H18" s="13" t="s">
        <v>75</v>
      </c>
      <c r="I18" s="13">
        <f t="shared" si="1"/>
        <v>2</v>
      </c>
      <c r="J18" s="15" t="s">
        <v>25</v>
      </c>
      <c r="K18" s="23"/>
      <c r="L18" s="23"/>
    </row>
  </sheetData>
  <mergeCells count="14">
    <mergeCell ref="K5:L5"/>
    <mergeCell ref="A8:A9"/>
    <mergeCell ref="A10:A12"/>
    <mergeCell ref="A13:A14"/>
    <mergeCell ref="I5:J5"/>
    <mergeCell ref="A16:A18"/>
    <mergeCell ref="B17:B18"/>
    <mergeCell ref="C16:C18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pageSetup paperSize="9" scale="67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opLeftCell="C8" zoomScale="60" zoomScaleNormal="60" zoomScaleSheetLayoutView="100" zoomScalePageLayoutView="112" workbookViewId="0">
      <selection activeCell="K12" sqref="K12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5.453125" style="2" customWidth="1"/>
    <col min="4" max="4" width="14.453125" style="2" customWidth="1"/>
    <col min="5" max="5" width="10.26953125" style="11" customWidth="1"/>
    <col min="6" max="6" width="11.7265625" style="2" customWidth="1"/>
    <col min="7" max="7" width="15.7265625" style="2" customWidth="1"/>
    <col min="8" max="8" width="49.81640625" style="1" customWidth="1"/>
    <col min="9" max="9" width="15.1796875" style="2" customWidth="1"/>
    <col min="10" max="10" width="15.81640625" style="2" customWidth="1"/>
    <col min="11" max="11" width="78.453125" style="2" customWidth="1"/>
    <col min="12" max="12" width="18.81640625" style="2" customWidth="1"/>
    <col min="13" max="13" width="9.81640625" style="2"/>
    <col min="14" max="14" width="4.81640625" style="2" customWidth="1"/>
    <col min="15" max="16384" width="9.81640625" style="2"/>
  </cols>
  <sheetData>
    <row r="1" spans="1:12" ht="43.5" customHeight="1">
      <c r="A1" s="83" t="s">
        <v>0</v>
      </c>
      <c r="B1" s="84"/>
      <c r="C1" s="84"/>
      <c r="D1" s="84"/>
      <c r="E1" s="84"/>
      <c r="F1" s="84"/>
      <c r="G1" s="85"/>
    </row>
    <row r="5" spans="1:12" ht="33" customHeight="1">
      <c r="A5" s="89" t="s">
        <v>1</v>
      </c>
      <c r="B5" s="91" t="s">
        <v>2</v>
      </c>
      <c r="C5" s="93" t="s">
        <v>3</v>
      </c>
      <c r="D5" s="95" t="s">
        <v>4</v>
      </c>
      <c r="E5" s="96"/>
      <c r="F5" s="97"/>
      <c r="G5" s="86" t="s">
        <v>5</v>
      </c>
      <c r="H5" s="86"/>
      <c r="I5" s="98" t="s">
        <v>6</v>
      </c>
      <c r="J5" s="99"/>
      <c r="K5" s="86" t="s">
        <v>7</v>
      </c>
      <c r="L5" s="86"/>
    </row>
    <row r="6" spans="1:12" ht="45.75" customHeight="1">
      <c r="A6" s="90"/>
      <c r="B6" s="92"/>
      <c r="C6" s="94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5" t="s">
        <v>43</v>
      </c>
    </row>
    <row r="7" spans="1:12" ht="64.5" customHeight="1">
      <c r="A7" s="87" t="s">
        <v>16</v>
      </c>
      <c r="B7" s="59" t="s">
        <v>17</v>
      </c>
      <c r="C7" s="6" t="s">
        <v>18</v>
      </c>
      <c r="D7" s="58">
        <v>3</v>
      </c>
      <c r="E7" s="6">
        <v>4</v>
      </c>
      <c r="F7" s="6">
        <f>E7*D7</f>
        <v>12</v>
      </c>
      <c r="G7" s="6">
        <v>2</v>
      </c>
      <c r="H7" s="6" t="s">
        <v>19</v>
      </c>
      <c r="I7" s="7">
        <f>ROUNDUP(F7/G7,0)</f>
        <v>6</v>
      </c>
      <c r="J7" s="8" t="s">
        <v>20</v>
      </c>
      <c r="K7" s="13" t="s">
        <v>335</v>
      </c>
      <c r="L7" s="6" t="s">
        <v>44</v>
      </c>
    </row>
    <row r="8" spans="1:12" ht="64.5" customHeight="1">
      <c r="A8" s="88"/>
      <c r="B8" s="6" t="s">
        <v>21</v>
      </c>
      <c r="C8" s="6" t="s">
        <v>22</v>
      </c>
      <c r="D8" s="58">
        <v>3</v>
      </c>
      <c r="E8" s="6">
        <v>4</v>
      </c>
      <c r="F8" s="6">
        <f t="shared" ref="F8:F14" si="0">E8*D8</f>
        <v>12</v>
      </c>
      <c r="G8" s="58">
        <v>2</v>
      </c>
      <c r="H8" s="6" t="s">
        <v>19</v>
      </c>
      <c r="I8" s="7">
        <f t="shared" ref="I8:I14" si="1">ROUNDUP(F8/G8,0)</f>
        <v>6</v>
      </c>
      <c r="J8" s="8" t="s">
        <v>20</v>
      </c>
      <c r="K8" s="6" t="s">
        <v>598</v>
      </c>
      <c r="L8" s="6" t="s">
        <v>44</v>
      </c>
    </row>
    <row r="9" spans="1:12" ht="64.5" customHeight="1">
      <c r="A9" s="88"/>
      <c r="B9" s="6" t="s">
        <v>23</v>
      </c>
      <c r="C9" s="6" t="s">
        <v>24</v>
      </c>
      <c r="D9" s="6">
        <v>2</v>
      </c>
      <c r="E9" s="6">
        <v>4</v>
      </c>
      <c r="F9" s="6">
        <f>E9*D9</f>
        <v>8</v>
      </c>
      <c r="G9" s="6">
        <v>2</v>
      </c>
      <c r="H9" s="6" t="s">
        <v>19</v>
      </c>
      <c r="I9" s="7">
        <f t="shared" si="1"/>
        <v>4</v>
      </c>
      <c r="J9" s="9" t="s">
        <v>25</v>
      </c>
      <c r="K9" s="6"/>
      <c r="L9" s="6"/>
    </row>
    <row r="10" spans="1:12" ht="87" customHeight="1">
      <c r="A10" s="10" t="s">
        <v>26</v>
      </c>
      <c r="B10" s="6" t="s">
        <v>27</v>
      </c>
      <c r="C10" s="6" t="s">
        <v>28</v>
      </c>
      <c r="D10" s="6">
        <v>1</v>
      </c>
      <c r="E10" s="6">
        <v>4</v>
      </c>
      <c r="F10" s="6">
        <v>4</v>
      </c>
      <c r="G10" s="6">
        <v>3</v>
      </c>
      <c r="H10" s="6" t="s">
        <v>29</v>
      </c>
      <c r="I10" s="7">
        <f t="shared" si="1"/>
        <v>2</v>
      </c>
      <c r="J10" s="9" t="s">
        <v>25</v>
      </c>
      <c r="K10" s="6"/>
      <c r="L10" s="6"/>
    </row>
    <row r="11" spans="1:12" ht="60" customHeight="1">
      <c r="A11" s="87" t="s">
        <v>30</v>
      </c>
      <c r="B11" s="6" t="s">
        <v>31</v>
      </c>
      <c r="C11" s="6" t="s">
        <v>32</v>
      </c>
      <c r="D11" s="6">
        <v>2</v>
      </c>
      <c r="E11" s="6">
        <v>3</v>
      </c>
      <c r="F11" s="6">
        <f t="shared" si="0"/>
        <v>6</v>
      </c>
      <c r="G11" s="6">
        <v>3</v>
      </c>
      <c r="H11" s="6" t="s">
        <v>33</v>
      </c>
      <c r="I11" s="7">
        <f t="shared" si="1"/>
        <v>2</v>
      </c>
      <c r="J11" s="9" t="s">
        <v>25</v>
      </c>
      <c r="K11" s="6"/>
      <c r="L11" s="6"/>
    </row>
    <row r="12" spans="1:12" ht="60" customHeight="1">
      <c r="A12" s="88"/>
      <c r="B12" s="6" t="s">
        <v>34</v>
      </c>
      <c r="C12" s="6" t="s">
        <v>35</v>
      </c>
      <c r="D12" s="58">
        <v>3</v>
      </c>
      <c r="E12" s="6">
        <v>3</v>
      </c>
      <c r="F12" s="6">
        <f t="shared" si="0"/>
        <v>9</v>
      </c>
      <c r="G12" s="6">
        <v>3</v>
      </c>
      <c r="H12" s="6" t="s">
        <v>33</v>
      </c>
      <c r="I12" s="7">
        <f t="shared" si="1"/>
        <v>3</v>
      </c>
      <c r="J12" s="9" t="s">
        <v>25</v>
      </c>
      <c r="K12" s="6"/>
      <c r="L12" s="6"/>
    </row>
    <row r="13" spans="1:12" ht="72.75" customHeight="1">
      <c r="A13" s="88"/>
      <c r="B13" s="6" t="s">
        <v>36</v>
      </c>
      <c r="C13" s="6" t="s">
        <v>37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38</v>
      </c>
      <c r="I13" s="7">
        <f t="shared" si="1"/>
        <v>3</v>
      </c>
      <c r="J13" s="9" t="s">
        <v>25</v>
      </c>
      <c r="K13" s="6"/>
      <c r="L13" s="6"/>
    </row>
    <row r="14" spans="1:12" ht="72" customHeight="1">
      <c r="A14" s="6" t="s">
        <v>39</v>
      </c>
      <c r="B14" s="6" t="s">
        <v>40</v>
      </c>
      <c r="C14" s="6" t="s">
        <v>41</v>
      </c>
      <c r="D14" s="6">
        <v>1</v>
      </c>
      <c r="E14" s="6">
        <v>3</v>
      </c>
      <c r="F14" s="6">
        <f t="shared" si="0"/>
        <v>3</v>
      </c>
      <c r="G14" s="6">
        <v>3</v>
      </c>
      <c r="H14" s="6" t="s">
        <v>42</v>
      </c>
      <c r="I14" s="7">
        <f t="shared" si="1"/>
        <v>1</v>
      </c>
      <c r="J14" s="9" t="s">
        <v>25</v>
      </c>
      <c r="K14" s="6"/>
      <c r="L14" s="6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topLeftCell="D11" zoomScale="60" zoomScaleNormal="60" zoomScaleSheetLayoutView="100" workbookViewId="0">
      <selection activeCell="L21" sqref="L21"/>
    </sheetView>
  </sheetViews>
  <sheetFormatPr baseColWidth="10" defaultColWidth="9.81640625" defaultRowHeight="12.5"/>
  <cols>
    <col min="1" max="1" width="28.453125" style="12" customWidth="1"/>
    <col min="2" max="2" width="33.26953125" style="12" customWidth="1"/>
    <col min="3" max="3" width="42.26953125" style="12" customWidth="1"/>
    <col min="4" max="4" width="17.7265625" style="12" customWidth="1"/>
    <col min="5" max="5" width="10.26953125" style="12" customWidth="1"/>
    <col min="6" max="6" width="19.81640625" style="12" customWidth="1"/>
    <col min="7" max="7" width="15.7265625" style="12" customWidth="1"/>
    <col min="8" max="8" width="45.1796875" style="12" customWidth="1"/>
    <col min="9" max="9" width="15.1796875" style="12" customWidth="1"/>
    <col min="10" max="10" width="15.81640625" style="12" customWidth="1"/>
    <col min="11" max="11" width="105.453125" style="12" customWidth="1"/>
    <col min="12" max="12" width="35.453125" style="12" customWidth="1"/>
    <col min="13" max="16384" width="9.81640625" style="12"/>
  </cols>
  <sheetData>
    <row r="1" spans="1:12" ht="49.5" customHeight="1">
      <c r="A1" s="70" t="s">
        <v>74</v>
      </c>
      <c r="B1" s="71"/>
      <c r="C1" s="71"/>
      <c r="D1" s="71"/>
      <c r="E1" s="71"/>
      <c r="F1" s="71"/>
      <c r="G1" s="72"/>
    </row>
    <row r="2" spans="1:12" ht="38.25" customHeight="1">
      <c r="D2" s="101"/>
      <c r="E2" s="101"/>
    </row>
    <row r="3" spans="1:12" ht="12" customHeight="1">
      <c r="A3" s="100"/>
      <c r="B3" s="100"/>
      <c r="C3" s="100"/>
      <c r="D3" s="100"/>
      <c r="E3" s="100"/>
      <c r="F3" s="100"/>
    </row>
    <row r="4" spans="1:12" ht="33" customHeight="1">
      <c r="A4" s="73" t="s">
        <v>1</v>
      </c>
      <c r="B4" s="75" t="s">
        <v>2</v>
      </c>
      <c r="C4" s="77" t="s">
        <v>3</v>
      </c>
      <c r="D4" s="79" t="s">
        <v>4</v>
      </c>
      <c r="E4" s="80"/>
      <c r="F4" s="81"/>
      <c r="G4" s="66" t="s">
        <v>5</v>
      </c>
      <c r="H4" s="66"/>
      <c r="I4" s="64" t="s">
        <v>6</v>
      </c>
      <c r="J4" s="65"/>
      <c r="K4" s="66" t="s">
        <v>7</v>
      </c>
      <c r="L4" s="66"/>
    </row>
    <row r="5" spans="1:12" ht="45.75" customHeight="1">
      <c r="A5" s="74"/>
      <c r="B5" s="76"/>
      <c r="C5" s="78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19" t="s">
        <v>43</v>
      </c>
    </row>
    <row r="6" spans="1:12" ht="41.25" customHeight="1">
      <c r="A6" s="67" t="s">
        <v>73</v>
      </c>
      <c r="B6" s="13" t="s">
        <v>72</v>
      </c>
      <c r="C6" s="13" t="s">
        <v>64</v>
      </c>
      <c r="D6" s="13">
        <v>2</v>
      </c>
      <c r="E6" s="13">
        <v>2</v>
      </c>
      <c r="F6" s="13">
        <f t="shared" ref="F6:F17" si="0">E6*D6</f>
        <v>4</v>
      </c>
      <c r="G6" s="13">
        <v>3</v>
      </c>
      <c r="H6" s="13" t="s">
        <v>45</v>
      </c>
      <c r="I6" s="13">
        <f t="shared" ref="I6:I17" si="1">ROUNDUP(F6/G6,0)</f>
        <v>2</v>
      </c>
      <c r="J6" s="15" t="s">
        <v>25</v>
      </c>
      <c r="K6" s="13"/>
      <c r="L6" s="13"/>
    </row>
    <row r="7" spans="1:12" ht="43.5" customHeight="1">
      <c r="A7" s="68"/>
      <c r="B7" s="13" t="s">
        <v>71</v>
      </c>
      <c r="C7" s="13" t="s">
        <v>66</v>
      </c>
      <c r="D7" s="13">
        <v>2</v>
      </c>
      <c r="E7" s="13">
        <v>2</v>
      </c>
      <c r="F7" s="13">
        <f t="shared" si="0"/>
        <v>4</v>
      </c>
      <c r="G7" s="13">
        <v>3</v>
      </c>
      <c r="H7" s="13" t="s">
        <v>45</v>
      </c>
      <c r="I7" s="13">
        <f t="shared" si="1"/>
        <v>2</v>
      </c>
      <c r="J7" s="15" t="s">
        <v>25</v>
      </c>
      <c r="K7" s="13"/>
      <c r="L7" s="13"/>
    </row>
    <row r="8" spans="1:12" ht="47.25" customHeight="1">
      <c r="A8" s="68"/>
      <c r="B8" s="13" t="s">
        <v>70</v>
      </c>
      <c r="C8" s="13" t="s">
        <v>69</v>
      </c>
      <c r="D8" s="55">
        <v>3</v>
      </c>
      <c r="E8" s="13">
        <v>3</v>
      </c>
      <c r="F8" s="55">
        <f t="shared" si="0"/>
        <v>9</v>
      </c>
      <c r="G8" s="13">
        <v>3</v>
      </c>
      <c r="H8" s="13" t="s">
        <v>68</v>
      </c>
      <c r="I8" s="13">
        <f t="shared" si="1"/>
        <v>3</v>
      </c>
      <c r="J8" s="15" t="s">
        <v>25</v>
      </c>
      <c r="K8" s="13"/>
      <c r="L8" s="6"/>
    </row>
    <row r="9" spans="1:12" ht="91.5" customHeight="1">
      <c r="A9" s="68"/>
      <c r="B9" s="13" t="s">
        <v>67</v>
      </c>
      <c r="C9" s="13" t="s">
        <v>66</v>
      </c>
      <c r="D9" s="13">
        <v>3</v>
      </c>
      <c r="E9" s="13">
        <v>3</v>
      </c>
      <c r="F9" s="13">
        <f t="shared" si="0"/>
        <v>9</v>
      </c>
      <c r="G9" s="13">
        <v>3</v>
      </c>
      <c r="H9" s="13" t="s">
        <v>65</v>
      </c>
      <c r="I9" s="13">
        <f t="shared" si="1"/>
        <v>3</v>
      </c>
      <c r="J9" s="15" t="s">
        <v>25</v>
      </c>
      <c r="K9" s="13"/>
      <c r="L9" s="13"/>
    </row>
    <row r="10" spans="1:12" ht="30" customHeight="1">
      <c r="A10" s="69"/>
      <c r="B10" s="13" t="s">
        <v>564</v>
      </c>
      <c r="C10" s="13" t="s">
        <v>64</v>
      </c>
      <c r="D10" s="55">
        <v>3</v>
      </c>
      <c r="E10" s="13">
        <v>2</v>
      </c>
      <c r="F10" s="13">
        <v>6</v>
      </c>
      <c r="G10" s="13">
        <v>2</v>
      </c>
      <c r="H10" s="13" t="s">
        <v>63</v>
      </c>
      <c r="I10" s="13">
        <f t="shared" si="1"/>
        <v>3</v>
      </c>
      <c r="J10" s="15" t="s">
        <v>25</v>
      </c>
      <c r="K10" s="13"/>
      <c r="L10" s="14"/>
    </row>
    <row r="11" spans="1:12" ht="43.5" customHeight="1">
      <c r="A11" s="68" t="s">
        <v>62</v>
      </c>
      <c r="B11" s="13" t="s">
        <v>61</v>
      </c>
      <c r="C11" s="13" t="s">
        <v>60</v>
      </c>
      <c r="D11" s="13">
        <v>2</v>
      </c>
      <c r="E11" s="13">
        <v>3</v>
      </c>
      <c r="F11" s="13">
        <f t="shared" si="0"/>
        <v>6</v>
      </c>
      <c r="G11" s="13">
        <v>3</v>
      </c>
      <c r="H11" s="13" t="s">
        <v>586</v>
      </c>
      <c r="I11" s="13">
        <f t="shared" si="1"/>
        <v>2</v>
      </c>
      <c r="J11" s="15" t="s">
        <v>25</v>
      </c>
      <c r="K11" s="13"/>
      <c r="L11" s="13"/>
    </row>
    <row r="12" spans="1:12" ht="60" customHeight="1">
      <c r="A12" s="68"/>
      <c r="B12" s="13" t="s">
        <v>59</v>
      </c>
      <c r="C12" s="13" t="s">
        <v>58</v>
      </c>
      <c r="D12" s="13">
        <v>1</v>
      </c>
      <c r="E12" s="13">
        <v>4</v>
      </c>
      <c r="F12" s="13">
        <f t="shared" si="0"/>
        <v>4</v>
      </c>
      <c r="G12" s="13">
        <v>2</v>
      </c>
      <c r="H12" s="13" t="s">
        <v>591</v>
      </c>
      <c r="I12" s="13">
        <f t="shared" si="1"/>
        <v>2</v>
      </c>
      <c r="J12" s="15" t="s">
        <v>25</v>
      </c>
      <c r="K12" s="18"/>
      <c r="L12" s="17"/>
    </row>
    <row r="13" spans="1:12" ht="43.5" customHeight="1">
      <c r="A13" s="68"/>
      <c r="B13" s="13" t="s">
        <v>57</v>
      </c>
      <c r="C13" s="13" t="s">
        <v>56</v>
      </c>
      <c r="D13" s="13">
        <v>1</v>
      </c>
      <c r="E13" s="13">
        <v>4</v>
      </c>
      <c r="F13" s="13">
        <f t="shared" si="0"/>
        <v>4</v>
      </c>
      <c r="G13" s="13">
        <v>2</v>
      </c>
      <c r="H13" s="13" t="s">
        <v>592</v>
      </c>
      <c r="I13" s="13">
        <f t="shared" si="1"/>
        <v>2</v>
      </c>
      <c r="J13" s="15" t="s">
        <v>25</v>
      </c>
      <c r="K13" s="13"/>
      <c r="L13" s="14"/>
    </row>
    <row r="14" spans="1:12" ht="68.25" customHeight="1">
      <c r="A14" s="68"/>
      <c r="B14" s="13" t="s">
        <v>55</v>
      </c>
      <c r="C14" s="13" t="s">
        <v>48</v>
      </c>
      <c r="D14" s="13">
        <v>2</v>
      </c>
      <c r="E14" s="13">
        <v>3</v>
      </c>
      <c r="F14" s="13">
        <f t="shared" si="0"/>
        <v>6</v>
      </c>
      <c r="G14" s="13">
        <v>3</v>
      </c>
      <c r="H14" s="13" t="s">
        <v>54</v>
      </c>
      <c r="I14" s="13">
        <f t="shared" si="1"/>
        <v>2</v>
      </c>
      <c r="J14" s="15" t="s">
        <v>25</v>
      </c>
      <c r="K14" s="13"/>
      <c r="L14" s="13"/>
    </row>
    <row r="15" spans="1:12" ht="61.5" customHeight="1">
      <c r="A15" s="16"/>
      <c r="B15" s="13" t="s">
        <v>53</v>
      </c>
      <c r="C15" s="13" t="s">
        <v>52</v>
      </c>
      <c r="D15" s="55">
        <v>2</v>
      </c>
      <c r="E15" s="13">
        <v>3</v>
      </c>
      <c r="F15" s="13">
        <f t="shared" si="0"/>
        <v>6</v>
      </c>
      <c r="G15" s="13">
        <v>2</v>
      </c>
      <c r="H15" s="13" t="s">
        <v>51</v>
      </c>
      <c r="I15" s="13">
        <f t="shared" si="1"/>
        <v>3</v>
      </c>
      <c r="J15" s="60" t="s">
        <v>25</v>
      </c>
      <c r="K15" s="13"/>
      <c r="L15" s="13"/>
    </row>
    <row r="16" spans="1:12" ht="49" customHeight="1">
      <c r="A16" s="67" t="s">
        <v>50</v>
      </c>
      <c r="B16" s="13" t="s">
        <v>49</v>
      </c>
      <c r="C16" s="13" t="s">
        <v>48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45</v>
      </c>
      <c r="I16" s="13">
        <f t="shared" si="1"/>
        <v>2</v>
      </c>
      <c r="J16" s="15" t="s">
        <v>25</v>
      </c>
      <c r="K16" s="13"/>
      <c r="L16" s="13"/>
    </row>
    <row r="17" spans="1:12" ht="49" customHeight="1">
      <c r="A17" s="69"/>
      <c r="B17" s="13" t="s">
        <v>47</v>
      </c>
      <c r="C17" s="13" t="s">
        <v>46</v>
      </c>
      <c r="D17" s="13">
        <v>1</v>
      </c>
      <c r="E17" s="13">
        <v>3</v>
      </c>
      <c r="F17" s="13">
        <f t="shared" si="0"/>
        <v>3</v>
      </c>
      <c r="G17" s="13">
        <v>3</v>
      </c>
      <c r="H17" s="13" t="s">
        <v>45</v>
      </c>
      <c r="I17" s="13">
        <f t="shared" si="1"/>
        <v>1</v>
      </c>
      <c r="J17" s="15" t="s">
        <v>25</v>
      </c>
      <c r="K17" s="13"/>
      <c r="L17" s="13"/>
    </row>
  </sheetData>
  <mergeCells count="13">
    <mergeCell ref="A1:G1"/>
    <mergeCell ref="G4:H4"/>
    <mergeCell ref="D2:E2"/>
    <mergeCell ref="A6:A10"/>
    <mergeCell ref="A11:A14"/>
    <mergeCell ref="A16:A17"/>
    <mergeCell ref="I4:J4"/>
    <mergeCell ref="A3:F3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9"/>
  <sheetViews>
    <sheetView topLeftCell="D15" zoomScale="64" zoomScaleNormal="64" zoomScaleSheetLayoutView="100" workbookViewId="0">
      <selection activeCell="K22" sqref="K22"/>
    </sheetView>
  </sheetViews>
  <sheetFormatPr baseColWidth="10" defaultColWidth="9.81640625" defaultRowHeight="12.5"/>
  <cols>
    <col min="1" max="1" width="28.453125" style="21" customWidth="1"/>
    <col min="2" max="2" width="37.1796875" style="21" customWidth="1"/>
    <col min="3" max="3" width="45.453125" style="21" customWidth="1"/>
    <col min="4" max="4" width="15.1796875" style="21" customWidth="1"/>
    <col min="5" max="5" width="13.453125" style="22" customWidth="1"/>
    <col min="6" max="6" width="11.7265625" style="21" customWidth="1"/>
    <col min="7" max="7" width="15.7265625" style="21" customWidth="1"/>
    <col min="8" max="8" width="47.26953125" style="12" customWidth="1"/>
    <col min="9" max="9" width="16" style="21" customWidth="1"/>
    <col min="10" max="10" width="22.1796875" style="21" customWidth="1"/>
    <col min="11" max="11" width="81.81640625" style="21" customWidth="1"/>
    <col min="12" max="12" width="18.81640625" style="21" customWidth="1"/>
    <col min="13" max="16384" width="9.81640625" style="21"/>
  </cols>
  <sheetData>
    <row r="1" spans="1:12" ht="41.25" customHeight="1">
      <c r="A1" s="70" t="s">
        <v>164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102" t="s">
        <v>4</v>
      </c>
      <c r="E5" s="103"/>
      <c r="F5" s="104"/>
      <c r="G5" s="66" t="s">
        <v>5</v>
      </c>
      <c r="H5" s="66"/>
      <c r="I5" s="105" t="s">
        <v>6</v>
      </c>
      <c r="J5" s="106"/>
      <c r="K5" s="66" t="s">
        <v>7</v>
      </c>
      <c r="L5" s="66"/>
    </row>
    <row r="6" spans="1:12" ht="45.75" customHeight="1">
      <c r="A6" s="74"/>
      <c r="B6" s="76"/>
      <c r="C6" s="78"/>
      <c r="D6" s="32" t="s">
        <v>8</v>
      </c>
      <c r="E6" s="32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2" t="s">
        <v>128</v>
      </c>
      <c r="K6" s="32" t="s">
        <v>15</v>
      </c>
      <c r="L6" s="13" t="s">
        <v>165</v>
      </c>
    </row>
    <row r="7" spans="1:12" ht="83.25" customHeight="1">
      <c r="A7" s="82" t="s">
        <v>166</v>
      </c>
      <c r="B7" s="13" t="s">
        <v>167</v>
      </c>
      <c r="C7" s="13" t="s">
        <v>168</v>
      </c>
      <c r="D7" s="13">
        <v>3</v>
      </c>
      <c r="E7" s="13">
        <v>3</v>
      </c>
      <c r="F7" s="13">
        <f>E7*D7</f>
        <v>9</v>
      </c>
      <c r="G7" s="13">
        <v>4</v>
      </c>
      <c r="H7" s="13" t="s">
        <v>169</v>
      </c>
      <c r="I7" s="13">
        <f>ROUNDUP(F7/G7,0)</f>
        <v>3</v>
      </c>
      <c r="J7" s="15" t="s">
        <v>25</v>
      </c>
      <c r="K7" s="13"/>
      <c r="L7" s="13"/>
    </row>
    <row r="8" spans="1:12" ht="60" customHeight="1">
      <c r="A8" s="82"/>
      <c r="B8" s="13" t="s">
        <v>170</v>
      </c>
      <c r="C8" s="13" t="s">
        <v>171</v>
      </c>
      <c r="D8" s="13">
        <v>2</v>
      </c>
      <c r="E8" s="13">
        <v>3</v>
      </c>
      <c r="F8" s="13">
        <f t="shared" ref="F8:F20" si="0">E8*D8</f>
        <v>6</v>
      </c>
      <c r="G8" s="13">
        <v>2</v>
      </c>
      <c r="H8" s="13" t="s">
        <v>172</v>
      </c>
      <c r="I8" s="13">
        <f t="shared" ref="I8:I20" si="1">ROUNDUP(F8/G8,0)</f>
        <v>3</v>
      </c>
      <c r="J8" s="15" t="s">
        <v>25</v>
      </c>
      <c r="K8" s="13"/>
      <c r="L8" s="13"/>
    </row>
    <row r="9" spans="1:12" ht="62.25" customHeight="1">
      <c r="A9" s="82"/>
      <c r="B9" s="13" t="s">
        <v>173</v>
      </c>
      <c r="C9" s="13" t="s">
        <v>168</v>
      </c>
      <c r="D9" s="13">
        <v>1</v>
      </c>
      <c r="E9" s="13">
        <v>3</v>
      </c>
      <c r="F9" s="13">
        <f t="shared" si="0"/>
        <v>3</v>
      </c>
      <c r="G9" s="13">
        <v>3</v>
      </c>
      <c r="H9" s="13" t="s">
        <v>198</v>
      </c>
      <c r="I9" s="13">
        <f t="shared" si="1"/>
        <v>1</v>
      </c>
      <c r="J9" s="15" t="s">
        <v>25</v>
      </c>
      <c r="K9" s="13"/>
      <c r="L9" s="13"/>
    </row>
    <row r="10" spans="1:12" ht="53.25" customHeight="1">
      <c r="A10" s="82" t="s">
        <v>174</v>
      </c>
      <c r="B10" s="13" t="s">
        <v>175</v>
      </c>
      <c r="C10" s="13" t="s">
        <v>171</v>
      </c>
      <c r="D10" s="55">
        <v>1</v>
      </c>
      <c r="E10" s="13">
        <v>3</v>
      </c>
      <c r="F10" s="13">
        <f t="shared" si="0"/>
        <v>3</v>
      </c>
      <c r="G10" s="13">
        <v>3</v>
      </c>
      <c r="H10" s="13" t="s">
        <v>176</v>
      </c>
      <c r="I10" s="13">
        <f t="shared" si="1"/>
        <v>1</v>
      </c>
      <c r="J10" s="15" t="s">
        <v>25</v>
      </c>
      <c r="K10" s="13"/>
      <c r="L10" s="13"/>
    </row>
    <row r="11" spans="1:12" ht="66" customHeight="1">
      <c r="A11" s="82"/>
      <c r="B11" s="13" t="s">
        <v>177</v>
      </c>
      <c r="C11" s="13" t="s">
        <v>178</v>
      </c>
      <c r="D11" s="55">
        <v>2</v>
      </c>
      <c r="E11" s="13">
        <v>3</v>
      </c>
      <c r="F11" s="13">
        <f t="shared" si="0"/>
        <v>6</v>
      </c>
      <c r="G11" s="13">
        <v>4</v>
      </c>
      <c r="H11" s="13" t="s">
        <v>179</v>
      </c>
      <c r="I11" s="13">
        <f t="shared" si="1"/>
        <v>2</v>
      </c>
      <c r="J11" s="15" t="s">
        <v>25</v>
      </c>
      <c r="K11" s="13"/>
      <c r="L11" s="13"/>
    </row>
    <row r="12" spans="1:12" ht="53.25" customHeight="1">
      <c r="A12" s="82"/>
      <c r="B12" s="13" t="s">
        <v>180</v>
      </c>
      <c r="C12" s="13" t="s">
        <v>178</v>
      </c>
      <c r="D12" s="55">
        <v>2</v>
      </c>
      <c r="E12" s="13">
        <v>3</v>
      </c>
      <c r="F12" s="13">
        <f t="shared" si="0"/>
        <v>6</v>
      </c>
      <c r="G12" s="13">
        <v>3</v>
      </c>
      <c r="H12" s="13" t="s">
        <v>199</v>
      </c>
      <c r="I12" s="13">
        <f t="shared" si="1"/>
        <v>2</v>
      </c>
      <c r="J12" s="15" t="s">
        <v>25</v>
      </c>
      <c r="K12" s="13"/>
      <c r="L12" s="13"/>
    </row>
    <row r="13" spans="1:12" ht="63.75" customHeight="1">
      <c r="A13" s="82"/>
      <c r="B13" s="13" t="s">
        <v>181</v>
      </c>
      <c r="C13" s="13" t="s">
        <v>178</v>
      </c>
      <c r="D13" s="13">
        <v>2</v>
      </c>
      <c r="E13" s="13">
        <v>3</v>
      </c>
      <c r="F13" s="13">
        <f t="shared" si="0"/>
        <v>6</v>
      </c>
      <c r="G13" s="13">
        <v>4</v>
      </c>
      <c r="H13" s="13" t="s">
        <v>179</v>
      </c>
      <c r="I13" s="13">
        <f t="shared" si="1"/>
        <v>2</v>
      </c>
      <c r="J13" s="15" t="s">
        <v>25</v>
      </c>
      <c r="K13" s="13"/>
      <c r="L13" s="13"/>
    </row>
    <row r="14" spans="1:12" ht="53.25" customHeight="1">
      <c r="A14" s="82"/>
      <c r="B14" s="13" t="s">
        <v>182</v>
      </c>
      <c r="C14" s="13" t="s">
        <v>183</v>
      </c>
      <c r="D14" s="13">
        <v>1</v>
      </c>
      <c r="E14" s="13">
        <v>3</v>
      </c>
      <c r="F14" s="13">
        <f t="shared" si="0"/>
        <v>3</v>
      </c>
      <c r="G14" s="13">
        <v>4</v>
      </c>
      <c r="H14" s="13" t="s">
        <v>184</v>
      </c>
      <c r="I14" s="13">
        <f t="shared" si="1"/>
        <v>1</v>
      </c>
      <c r="J14" s="15" t="s">
        <v>25</v>
      </c>
      <c r="K14" s="13"/>
      <c r="L14" s="13"/>
    </row>
    <row r="15" spans="1:12" ht="63" customHeight="1">
      <c r="A15" s="82"/>
      <c r="B15" s="13" t="s">
        <v>185</v>
      </c>
      <c r="C15" s="13" t="s">
        <v>178</v>
      </c>
      <c r="D15" s="13">
        <v>1</v>
      </c>
      <c r="E15" s="13">
        <v>3</v>
      </c>
      <c r="F15" s="13">
        <f t="shared" si="0"/>
        <v>3</v>
      </c>
      <c r="G15" s="13">
        <v>3</v>
      </c>
      <c r="H15" s="13" t="s">
        <v>186</v>
      </c>
      <c r="I15" s="13">
        <f t="shared" si="1"/>
        <v>1</v>
      </c>
      <c r="J15" s="15" t="s">
        <v>25</v>
      </c>
      <c r="K15" s="13"/>
      <c r="L15" s="13"/>
    </row>
    <row r="16" spans="1:12" ht="78" customHeight="1">
      <c r="A16" s="82" t="s">
        <v>187</v>
      </c>
      <c r="B16" s="13" t="s">
        <v>188</v>
      </c>
      <c r="C16" s="13" t="s">
        <v>178</v>
      </c>
      <c r="D16" s="13">
        <v>4</v>
      </c>
      <c r="E16" s="13">
        <v>3</v>
      </c>
      <c r="F16" s="13">
        <f t="shared" si="0"/>
        <v>12</v>
      </c>
      <c r="G16" s="13">
        <v>2</v>
      </c>
      <c r="H16" s="13" t="s">
        <v>189</v>
      </c>
      <c r="I16" s="13">
        <f t="shared" si="1"/>
        <v>6</v>
      </c>
      <c r="J16" s="24" t="s">
        <v>20</v>
      </c>
      <c r="K16" s="13" t="s">
        <v>190</v>
      </c>
      <c r="L16" s="13" t="s">
        <v>44</v>
      </c>
    </row>
    <row r="17" spans="1:12" ht="48.75" customHeight="1">
      <c r="A17" s="82"/>
      <c r="B17" s="13" t="s">
        <v>191</v>
      </c>
      <c r="C17" s="13" t="s">
        <v>178</v>
      </c>
      <c r="D17" s="13">
        <v>1</v>
      </c>
      <c r="E17" s="13">
        <v>3</v>
      </c>
      <c r="F17" s="13">
        <f t="shared" si="0"/>
        <v>3</v>
      </c>
      <c r="G17" s="13">
        <v>1</v>
      </c>
      <c r="H17" s="13" t="s">
        <v>200</v>
      </c>
      <c r="I17" s="13">
        <f t="shared" si="1"/>
        <v>3</v>
      </c>
      <c r="J17" s="15" t="s">
        <v>25</v>
      </c>
      <c r="K17" s="13"/>
      <c r="L17" s="13"/>
    </row>
    <row r="18" spans="1:12" ht="48.75" customHeight="1">
      <c r="A18" s="82"/>
      <c r="B18" s="13" t="s">
        <v>192</v>
      </c>
      <c r="C18" s="13" t="s">
        <v>193</v>
      </c>
      <c r="D18" s="13">
        <v>4</v>
      </c>
      <c r="E18" s="13">
        <v>3</v>
      </c>
      <c r="F18" s="13">
        <f t="shared" si="0"/>
        <v>12</v>
      </c>
      <c r="G18" s="13">
        <v>4</v>
      </c>
      <c r="H18" s="13" t="s">
        <v>201</v>
      </c>
      <c r="I18" s="13">
        <f t="shared" si="1"/>
        <v>3</v>
      </c>
      <c r="J18" s="15" t="s">
        <v>25</v>
      </c>
      <c r="K18" s="13"/>
      <c r="L18" s="13"/>
    </row>
    <row r="19" spans="1:12" ht="50.25" customHeight="1">
      <c r="A19" s="82"/>
      <c r="B19" s="13" t="s">
        <v>194</v>
      </c>
      <c r="C19" s="13" t="s">
        <v>193</v>
      </c>
      <c r="D19" s="13">
        <v>2</v>
      </c>
      <c r="E19" s="13">
        <v>3</v>
      </c>
      <c r="F19" s="13">
        <f t="shared" si="0"/>
        <v>6</v>
      </c>
      <c r="G19" s="13">
        <v>2</v>
      </c>
      <c r="H19" s="13" t="s">
        <v>202</v>
      </c>
      <c r="I19" s="13">
        <f t="shared" si="1"/>
        <v>3</v>
      </c>
      <c r="J19" s="15" t="s">
        <v>25</v>
      </c>
      <c r="K19" s="13"/>
      <c r="L19" s="13"/>
    </row>
    <row r="20" spans="1:12" ht="42">
      <c r="A20" s="13" t="s">
        <v>195</v>
      </c>
      <c r="B20" s="13" t="s">
        <v>196</v>
      </c>
      <c r="C20" s="13" t="s">
        <v>197</v>
      </c>
      <c r="D20" s="13">
        <v>1</v>
      </c>
      <c r="E20" s="13">
        <v>4</v>
      </c>
      <c r="F20" s="13">
        <f t="shared" si="0"/>
        <v>4</v>
      </c>
      <c r="G20" s="13">
        <v>3</v>
      </c>
      <c r="H20" s="13" t="s">
        <v>203</v>
      </c>
      <c r="I20" s="13">
        <f t="shared" si="1"/>
        <v>2</v>
      </c>
      <c r="J20" s="15" t="s">
        <v>25</v>
      </c>
      <c r="K20" s="13"/>
      <c r="L20" s="13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9"/>
  <sheetViews>
    <sheetView topLeftCell="D15" zoomScale="77" zoomScaleNormal="77" zoomScaleSheetLayoutView="100" zoomScalePageLayoutView="77" workbookViewId="0">
      <selection activeCell="K19" sqref="K19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8.1796875" style="2" customWidth="1"/>
    <col min="4" max="4" width="15.1796875" style="2" customWidth="1"/>
    <col min="5" max="5" width="10.26953125" style="11" customWidth="1"/>
    <col min="6" max="6" width="11.7265625" style="2" customWidth="1"/>
    <col min="7" max="7" width="15.7265625" style="2" customWidth="1"/>
    <col min="8" max="8" width="48.54296875" style="1" customWidth="1"/>
    <col min="9" max="9" width="15.1796875" style="2" customWidth="1"/>
    <col min="10" max="10" width="15.81640625" style="2" customWidth="1"/>
    <col min="11" max="11" width="58.7265625" style="2" customWidth="1"/>
    <col min="12" max="12" width="16.81640625" style="2" customWidth="1"/>
    <col min="13" max="16384" width="9.81640625" style="2"/>
  </cols>
  <sheetData>
    <row r="1" spans="1:12" ht="42" customHeight="1">
      <c r="A1" s="83" t="s">
        <v>539</v>
      </c>
      <c r="B1" s="84"/>
      <c r="C1" s="84"/>
      <c r="D1" s="84"/>
      <c r="E1" s="84"/>
      <c r="F1" s="84"/>
      <c r="G1" s="85"/>
    </row>
    <row r="5" spans="1:12" ht="12" customHeight="1">
      <c r="A5" s="114"/>
      <c r="B5" s="114"/>
      <c r="C5" s="114"/>
      <c r="D5" s="114"/>
      <c r="E5" s="114"/>
      <c r="F5" s="114"/>
      <c r="G5" s="1"/>
      <c r="I5" s="1"/>
      <c r="J5" s="1"/>
      <c r="K5" s="1"/>
    </row>
    <row r="6" spans="1:12" ht="33" customHeight="1">
      <c r="A6" s="89" t="s">
        <v>1</v>
      </c>
      <c r="B6" s="91" t="s">
        <v>2</v>
      </c>
      <c r="C6" s="93" t="s">
        <v>3</v>
      </c>
      <c r="D6" s="95" t="s">
        <v>4</v>
      </c>
      <c r="E6" s="96"/>
      <c r="F6" s="97"/>
      <c r="G6" s="86" t="s">
        <v>5</v>
      </c>
      <c r="H6" s="86"/>
      <c r="I6" s="98" t="s">
        <v>6</v>
      </c>
      <c r="J6" s="99"/>
      <c r="K6" s="86"/>
      <c r="L6" s="86"/>
    </row>
    <row r="7" spans="1:12" ht="45.75" customHeight="1">
      <c r="A7" s="90"/>
      <c r="B7" s="92"/>
      <c r="C7" s="94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43</v>
      </c>
    </row>
    <row r="8" spans="1:12" ht="62.25" customHeight="1">
      <c r="A8" s="109" t="s">
        <v>538</v>
      </c>
      <c r="B8" s="6" t="s">
        <v>537</v>
      </c>
      <c r="C8" s="6" t="s">
        <v>536</v>
      </c>
      <c r="D8" s="6">
        <v>2</v>
      </c>
      <c r="E8" s="6">
        <v>3</v>
      </c>
      <c r="F8" s="6">
        <f t="shared" ref="F8:F21" si="0">E8*D8</f>
        <v>6</v>
      </c>
      <c r="G8" s="6">
        <v>3</v>
      </c>
      <c r="H8" s="6" t="s">
        <v>535</v>
      </c>
      <c r="I8" s="6">
        <f t="shared" ref="I8:I21" si="1">ROUNDUP(F8/G8,0)</f>
        <v>2</v>
      </c>
      <c r="J8" s="9" t="s">
        <v>25</v>
      </c>
      <c r="K8" s="6"/>
      <c r="L8" s="6"/>
    </row>
    <row r="9" spans="1:12" ht="52.5" customHeight="1">
      <c r="A9" s="110"/>
      <c r="B9" s="6" t="s">
        <v>534</v>
      </c>
      <c r="C9" s="6" t="s">
        <v>533</v>
      </c>
      <c r="D9" s="6">
        <v>2</v>
      </c>
      <c r="E9" s="6">
        <v>3</v>
      </c>
      <c r="F9" s="6">
        <f t="shared" si="0"/>
        <v>6</v>
      </c>
      <c r="G9" s="6">
        <v>2</v>
      </c>
      <c r="H9" s="6" t="s">
        <v>590</v>
      </c>
      <c r="I9" s="6">
        <f t="shared" si="1"/>
        <v>3</v>
      </c>
      <c r="J9" s="9" t="s">
        <v>25</v>
      </c>
      <c r="K9" s="6"/>
      <c r="L9" s="6"/>
    </row>
    <row r="10" spans="1:12" ht="52.5" customHeight="1">
      <c r="A10" s="110"/>
      <c r="B10" s="6" t="s">
        <v>532</v>
      </c>
      <c r="C10" s="6" t="s">
        <v>531</v>
      </c>
      <c r="D10" s="6">
        <v>3</v>
      </c>
      <c r="E10" s="6">
        <v>2</v>
      </c>
      <c r="F10" s="6">
        <f t="shared" si="0"/>
        <v>6</v>
      </c>
      <c r="G10" s="6">
        <v>2</v>
      </c>
      <c r="H10" s="6" t="s">
        <v>587</v>
      </c>
      <c r="I10" s="6">
        <f t="shared" si="1"/>
        <v>3</v>
      </c>
      <c r="J10" s="9" t="s">
        <v>25</v>
      </c>
      <c r="K10" s="6"/>
      <c r="L10" s="6"/>
    </row>
    <row r="11" spans="1:12" ht="67.5" customHeight="1">
      <c r="A11" s="110"/>
      <c r="B11" s="6" t="s">
        <v>530</v>
      </c>
      <c r="C11" s="6" t="s">
        <v>529</v>
      </c>
      <c r="D11" s="6">
        <v>2</v>
      </c>
      <c r="E11" s="6">
        <v>3</v>
      </c>
      <c r="F11" s="6">
        <f t="shared" si="0"/>
        <v>6</v>
      </c>
      <c r="G11" s="6">
        <v>2</v>
      </c>
      <c r="H11" s="6" t="s">
        <v>540</v>
      </c>
      <c r="I11" s="6">
        <f t="shared" si="1"/>
        <v>3</v>
      </c>
      <c r="J11" s="9" t="s">
        <v>25</v>
      </c>
      <c r="K11" s="6"/>
      <c r="L11" s="45"/>
    </row>
    <row r="12" spans="1:12" ht="60" customHeight="1">
      <c r="A12" s="111" t="s">
        <v>528</v>
      </c>
      <c r="B12" s="6" t="s">
        <v>527</v>
      </c>
      <c r="C12" s="6" t="s">
        <v>525</v>
      </c>
      <c r="D12" s="6">
        <v>2</v>
      </c>
      <c r="E12" s="6">
        <v>3</v>
      </c>
      <c r="F12" s="6">
        <f t="shared" si="0"/>
        <v>6</v>
      </c>
      <c r="G12" s="6">
        <v>3</v>
      </c>
      <c r="H12" s="6" t="s">
        <v>526</v>
      </c>
      <c r="I12" s="6">
        <f t="shared" si="1"/>
        <v>2</v>
      </c>
      <c r="J12" s="9" t="s">
        <v>25</v>
      </c>
      <c r="K12" s="6"/>
      <c r="L12" s="6"/>
    </row>
    <row r="13" spans="1:12" ht="62.25" customHeight="1">
      <c r="A13" s="112"/>
      <c r="B13" s="6" t="s">
        <v>432</v>
      </c>
      <c r="C13" s="6" t="s">
        <v>525</v>
      </c>
      <c r="D13" s="6">
        <v>1</v>
      </c>
      <c r="E13" s="6">
        <v>4</v>
      </c>
      <c r="F13" s="6">
        <f t="shared" si="0"/>
        <v>4</v>
      </c>
      <c r="G13" s="6">
        <v>3</v>
      </c>
      <c r="H13" s="6" t="s">
        <v>524</v>
      </c>
      <c r="I13" s="6">
        <f t="shared" si="1"/>
        <v>2</v>
      </c>
      <c r="J13" s="9" t="s">
        <v>25</v>
      </c>
      <c r="K13" s="6"/>
      <c r="L13" s="6"/>
    </row>
    <row r="14" spans="1:12" ht="84" customHeight="1">
      <c r="A14" s="112"/>
      <c r="B14" s="6" t="s">
        <v>523</v>
      </c>
      <c r="C14" s="6" t="s">
        <v>522</v>
      </c>
      <c r="D14" s="6">
        <v>1</v>
      </c>
      <c r="E14" s="6">
        <v>4</v>
      </c>
      <c r="F14" s="6">
        <f t="shared" si="0"/>
        <v>4</v>
      </c>
      <c r="G14" s="6">
        <v>4</v>
      </c>
      <c r="H14" s="6" t="s">
        <v>521</v>
      </c>
      <c r="I14" s="6">
        <f t="shared" si="1"/>
        <v>1</v>
      </c>
      <c r="J14" s="9" t="s">
        <v>25</v>
      </c>
      <c r="K14" s="6"/>
      <c r="L14" s="6"/>
    </row>
    <row r="15" spans="1:12" ht="63" customHeight="1">
      <c r="A15" s="112"/>
      <c r="B15" s="6" t="s">
        <v>520</v>
      </c>
      <c r="C15" s="6" t="s">
        <v>519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518</v>
      </c>
      <c r="I15" s="6">
        <f t="shared" si="1"/>
        <v>4</v>
      </c>
      <c r="J15" s="8" t="s">
        <v>20</v>
      </c>
      <c r="K15" s="6" t="s">
        <v>584</v>
      </c>
      <c r="L15" s="45" t="s">
        <v>44</v>
      </c>
    </row>
    <row r="16" spans="1:12" ht="30" customHeight="1">
      <c r="A16" s="113"/>
      <c r="B16" s="6" t="s">
        <v>517</v>
      </c>
      <c r="C16" s="6" t="s">
        <v>516</v>
      </c>
      <c r="D16" s="6">
        <v>1</v>
      </c>
      <c r="E16" s="6">
        <v>4</v>
      </c>
      <c r="F16" s="6">
        <f t="shared" si="0"/>
        <v>4</v>
      </c>
      <c r="G16" s="6">
        <v>3</v>
      </c>
      <c r="H16" s="6" t="s">
        <v>573</v>
      </c>
      <c r="I16" s="6">
        <f t="shared" si="1"/>
        <v>2</v>
      </c>
      <c r="J16" s="9" t="s">
        <v>25</v>
      </c>
      <c r="K16" s="6"/>
      <c r="L16" s="6"/>
    </row>
    <row r="17" spans="1:12" ht="66.75" customHeight="1">
      <c r="A17" s="111" t="s">
        <v>515</v>
      </c>
      <c r="B17" s="6" t="s">
        <v>514</v>
      </c>
      <c r="C17" s="6" t="s">
        <v>513</v>
      </c>
      <c r="D17" s="6">
        <v>1</v>
      </c>
      <c r="E17" s="6">
        <v>3</v>
      </c>
      <c r="F17" s="6">
        <f t="shared" si="0"/>
        <v>3</v>
      </c>
      <c r="G17" s="6">
        <v>3</v>
      </c>
      <c r="H17" s="6" t="s">
        <v>573</v>
      </c>
      <c r="I17" s="6">
        <f t="shared" si="1"/>
        <v>1</v>
      </c>
      <c r="J17" s="9" t="s">
        <v>25</v>
      </c>
      <c r="K17" s="6"/>
      <c r="L17" s="6"/>
    </row>
    <row r="18" spans="1:12" ht="42.75" customHeight="1">
      <c r="A18" s="112"/>
      <c r="B18" s="6" t="s">
        <v>512</v>
      </c>
      <c r="C18" s="6" t="s">
        <v>511</v>
      </c>
      <c r="D18" s="6">
        <v>1</v>
      </c>
      <c r="E18" s="6">
        <v>2</v>
      </c>
      <c r="F18" s="6">
        <f t="shared" si="0"/>
        <v>2</v>
      </c>
      <c r="G18" s="6">
        <v>3</v>
      </c>
      <c r="H18" s="6" t="s">
        <v>573</v>
      </c>
      <c r="I18" s="6">
        <f t="shared" si="1"/>
        <v>1</v>
      </c>
      <c r="J18" s="9" t="s">
        <v>25</v>
      </c>
      <c r="K18" s="6"/>
      <c r="L18" s="6"/>
    </row>
    <row r="19" spans="1:12" ht="72.75" customHeight="1">
      <c r="A19" s="112"/>
      <c r="B19" s="6" t="s">
        <v>510</v>
      </c>
      <c r="C19" s="6" t="s">
        <v>508</v>
      </c>
      <c r="D19" s="6">
        <v>2</v>
      </c>
      <c r="E19" s="6">
        <v>2</v>
      </c>
      <c r="F19" s="6">
        <f t="shared" si="0"/>
        <v>4</v>
      </c>
      <c r="G19" s="6">
        <v>2</v>
      </c>
      <c r="H19" s="6" t="s">
        <v>507</v>
      </c>
      <c r="I19" s="6">
        <f t="shared" si="1"/>
        <v>2</v>
      </c>
      <c r="J19" s="9" t="s">
        <v>25</v>
      </c>
      <c r="K19" s="6"/>
      <c r="L19" s="6"/>
    </row>
    <row r="20" spans="1:12" ht="77.25" customHeight="1">
      <c r="A20" s="113"/>
      <c r="B20" s="6" t="s">
        <v>509</v>
      </c>
      <c r="C20" s="6" t="s">
        <v>508</v>
      </c>
      <c r="D20" s="6">
        <v>3</v>
      </c>
      <c r="E20" s="6">
        <v>2</v>
      </c>
      <c r="F20" s="6">
        <f t="shared" si="0"/>
        <v>6</v>
      </c>
      <c r="G20" s="6">
        <v>2</v>
      </c>
      <c r="H20" s="6" t="s">
        <v>507</v>
      </c>
      <c r="I20" s="6">
        <f t="shared" si="1"/>
        <v>3</v>
      </c>
      <c r="J20" s="9" t="s">
        <v>25</v>
      </c>
      <c r="K20" s="6"/>
      <c r="L20" s="6"/>
    </row>
    <row r="21" spans="1:12" ht="45.75" customHeight="1">
      <c r="A21" s="6" t="s">
        <v>506</v>
      </c>
      <c r="B21" s="6" t="s">
        <v>505</v>
      </c>
      <c r="C21" s="6" t="s">
        <v>504</v>
      </c>
      <c r="D21" s="6">
        <v>1</v>
      </c>
      <c r="E21" s="6">
        <v>3</v>
      </c>
      <c r="F21" s="6">
        <f t="shared" si="0"/>
        <v>3</v>
      </c>
      <c r="G21" s="6">
        <v>3</v>
      </c>
      <c r="H21" s="6" t="s">
        <v>503</v>
      </c>
      <c r="I21" s="6">
        <f t="shared" si="1"/>
        <v>1</v>
      </c>
      <c r="J21" s="9" t="s">
        <v>25</v>
      </c>
      <c r="K21" s="6"/>
      <c r="L21" s="6"/>
    </row>
    <row r="22" spans="1:12" ht="13.5" customHeight="1">
      <c r="A22" s="107"/>
      <c r="B22" s="108"/>
      <c r="C22" s="108"/>
      <c r="D22" s="108"/>
      <c r="E22" s="108"/>
      <c r="F22" s="108"/>
      <c r="G22" s="51"/>
      <c r="H22" s="51"/>
      <c r="I22" s="1"/>
      <c r="J22" s="1"/>
      <c r="K22" s="1"/>
    </row>
    <row r="23" spans="1:12">
      <c r="B23" s="1"/>
      <c r="C23" s="1"/>
      <c r="D23" s="1"/>
      <c r="F23" s="1"/>
      <c r="G23" s="1"/>
      <c r="I23" s="1"/>
      <c r="J23" s="1"/>
      <c r="K23" s="1"/>
    </row>
    <row r="24" spans="1:12">
      <c r="B24" s="1"/>
      <c r="C24" s="1"/>
      <c r="D24" s="1"/>
      <c r="F24" s="1"/>
      <c r="G24" s="1"/>
      <c r="I24" s="1"/>
      <c r="J24" s="1"/>
      <c r="K24" s="1"/>
    </row>
    <row r="25" spans="1:12">
      <c r="B25" s="1"/>
      <c r="C25" s="1"/>
      <c r="D25" s="1"/>
      <c r="F25" s="1"/>
      <c r="G25" s="1"/>
      <c r="I25" s="1"/>
      <c r="J25" s="1"/>
      <c r="K25" s="1"/>
    </row>
    <row r="26" spans="1:12">
      <c r="B26" s="1"/>
      <c r="C26" s="1"/>
      <c r="D26" s="1"/>
      <c r="F26" s="1"/>
      <c r="G26" s="1"/>
      <c r="I26" s="1"/>
      <c r="J26" s="1"/>
      <c r="K26" s="1"/>
    </row>
    <row r="27" spans="1:12">
      <c r="B27" s="1"/>
      <c r="C27" s="1"/>
      <c r="D27" s="1"/>
      <c r="F27" s="1"/>
      <c r="G27" s="1"/>
      <c r="I27" s="1"/>
      <c r="J27" s="1"/>
      <c r="K27" s="1"/>
    </row>
    <row r="28" spans="1:12">
      <c r="B28" s="1"/>
      <c r="C28" s="1"/>
      <c r="D28" s="1"/>
      <c r="F28" s="1"/>
      <c r="G28" s="1"/>
      <c r="I28" s="1"/>
      <c r="J28" s="1"/>
      <c r="K28" s="1"/>
    </row>
    <row r="29" spans="1:12">
      <c r="B29" s="1"/>
      <c r="C29" s="1"/>
      <c r="D29" s="1"/>
      <c r="F29" s="1"/>
      <c r="G29" s="1"/>
      <c r="I29" s="1"/>
      <c r="J29" s="1"/>
      <c r="K29" s="1"/>
    </row>
    <row r="30" spans="1:12">
      <c r="B30" s="1"/>
      <c r="C30" s="1"/>
      <c r="D30" s="1"/>
      <c r="F30" s="1"/>
      <c r="G30" s="1"/>
      <c r="I30" s="1"/>
      <c r="J30" s="1"/>
      <c r="K30" s="1"/>
    </row>
    <row r="31" spans="1:12">
      <c r="B31" s="1"/>
      <c r="C31" s="1"/>
      <c r="D31" s="1"/>
      <c r="F31" s="1"/>
      <c r="G31" s="1"/>
      <c r="I31" s="1"/>
      <c r="J31" s="1"/>
      <c r="K31" s="1"/>
    </row>
    <row r="32" spans="1:12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  <row r="80" spans="2:11">
      <c r="B80" s="1"/>
      <c r="C80" s="1"/>
      <c r="D80" s="1"/>
      <c r="F80" s="1"/>
      <c r="G80" s="1"/>
      <c r="I80" s="1"/>
      <c r="J80" s="1"/>
      <c r="K80" s="1"/>
    </row>
    <row r="81" spans="2:11">
      <c r="B81" s="1"/>
      <c r="C81" s="1"/>
      <c r="D81" s="1"/>
      <c r="F81" s="1"/>
      <c r="G81" s="1"/>
      <c r="I81" s="1"/>
      <c r="J81" s="1"/>
      <c r="K81" s="1"/>
    </row>
    <row r="82" spans="2:11">
      <c r="B82" s="1"/>
      <c r="C82" s="1"/>
      <c r="D82" s="1"/>
      <c r="F82" s="1"/>
      <c r="G82" s="1"/>
      <c r="I82" s="1"/>
      <c r="J82" s="1"/>
      <c r="K82" s="1"/>
    </row>
    <row r="83" spans="2:11">
      <c r="B83" s="1"/>
      <c r="C83" s="1"/>
      <c r="D83" s="1"/>
      <c r="F83" s="1"/>
      <c r="G83" s="1"/>
      <c r="I83" s="1"/>
      <c r="J83" s="1"/>
      <c r="K83" s="1"/>
    </row>
    <row r="84" spans="2:11">
      <c r="B84" s="1"/>
      <c r="C84" s="1"/>
      <c r="D84" s="1"/>
      <c r="F84" s="1"/>
      <c r="G84" s="1"/>
      <c r="I84" s="1"/>
      <c r="J84" s="1"/>
      <c r="K84" s="1"/>
    </row>
    <row r="85" spans="2:11">
      <c r="B85" s="1"/>
      <c r="C85" s="1"/>
      <c r="D85" s="1"/>
      <c r="F85" s="1"/>
      <c r="G85" s="1"/>
      <c r="I85" s="1"/>
      <c r="J85" s="1"/>
      <c r="K85" s="1"/>
    </row>
    <row r="86" spans="2:11">
      <c r="B86" s="1"/>
      <c r="C86" s="1"/>
      <c r="D86" s="1"/>
      <c r="F86" s="1"/>
      <c r="G86" s="1"/>
      <c r="I86" s="1"/>
      <c r="J86" s="1"/>
      <c r="K86" s="1"/>
    </row>
    <row r="87" spans="2:11">
      <c r="B87" s="1"/>
      <c r="C87" s="1"/>
      <c r="D87" s="1"/>
      <c r="F87" s="1"/>
      <c r="G87" s="1"/>
      <c r="I87" s="1"/>
      <c r="J87" s="1"/>
      <c r="K87" s="1"/>
    </row>
    <row r="88" spans="2:11">
      <c r="B88" s="1"/>
      <c r="C88" s="1"/>
      <c r="D88" s="1"/>
      <c r="F88" s="1"/>
      <c r="G88" s="1"/>
      <c r="I88" s="1"/>
      <c r="J88" s="1"/>
      <c r="K88" s="1"/>
    </row>
    <row r="89" spans="2:11">
      <c r="B89" s="1"/>
      <c r="C89" s="1"/>
      <c r="D89" s="1"/>
      <c r="F89" s="1"/>
      <c r="G89" s="1"/>
      <c r="I89" s="1"/>
      <c r="J89" s="1"/>
      <c r="K89" s="1"/>
    </row>
    <row r="90" spans="2:11">
      <c r="B90" s="1"/>
      <c r="C90" s="1"/>
      <c r="D90" s="1"/>
      <c r="F90" s="1"/>
      <c r="G90" s="1"/>
      <c r="I90" s="1"/>
      <c r="J90" s="1"/>
      <c r="K90" s="1"/>
    </row>
    <row r="91" spans="2:11">
      <c r="B91" s="1"/>
      <c r="C91" s="1"/>
      <c r="D91" s="1"/>
      <c r="F91" s="1"/>
      <c r="G91" s="1"/>
      <c r="I91" s="1"/>
      <c r="J91" s="1"/>
      <c r="K91" s="1"/>
    </row>
    <row r="92" spans="2:11">
      <c r="B92" s="1"/>
      <c r="C92" s="1"/>
      <c r="D92" s="1"/>
      <c r="F92" s="1"/>
      <c r="G92" s="1"/>
      <c r="I92" s="1"/>
      <c r="J92" s="1"/>
      <c r="K92" s="1"/>
    </row>
    <row r="93" spans="2:11">
      <c r="B93" s="1"/>
      <c r="C93" s="1"/>
      <c r="D93" s="1"/>
      <c r="F93" s="1"/>
      <c r="G93" s="1"/>
      <c r="I93" s="1"/>
      <c r="J93" s="1"/>
      <c r="K93" s="1"/>
    </row>
    <row r="94" spans="2:11">
      <c r="B94" s="1"/>
      <c r="C94" s="1"/>
      <c r="D94" s="1"/>
      <c r="F94" s="1"/>
      <c r="G94" s="1"/>
      <c r="I94" s="1"/>
      <c r="J94" s="1"/>
      <c r="K94" s="1"/>
    </row>
    <row r="95" spans="2:11">
      <c r="B95" s="1"/>
      <c r="C95" s="1"/>
      <c r="D95" s="1"/>
      <c r="F95" s="1"/>
      <c r="G95" s="1"/>
      <c r="I95" s="1"/>
      <c r="J95" s="1"/>
      <c r="K95" s="1"/>
    </row>
    <row r="96" spans="2:11">
      <c r="B96" s="1"/>
      <c r="C96" s="1"/>
      <c r="D96" s="1"/>
      <c r="F96" s="1"/>
      <c r="G96" s="1"/>
      <c r="I96" s="1"/>
      <c r="J96" s="1"/>
      <c r="K96" s="1"/>
    </row>
    <row r="97" spans="2:11">
      <c r="B97" s="1"/>
      <c r="C97" s="1"/>
      <c r="D97" s="1"/>
      <c r="F97" s="1"/>
      <c r="G97" s="1"/>
      <c r="I97" s="1"/>
      <c r="J97" s="1"/>
      <c r="K97" s="1"/>
    </row>
    <row r="98" spans="2:11">
      <c r="B98" s="1"/>
      <c r="C98" s="1"/>
      <c r="D98" s="1"/>
      <c r="F98" s="1"/>
      <c r="G98" s="1"/>
      <c r="I98" s="1"/>
      <c r="J98" s="1"/>
      <c r="K98" s="1"/>
    </row>
    <row r="99" spans="2:11">
      <c r="B99" s="1"/>
      <c r="C99" s="1"/>
      <c r="D99" s="1"/>
      <c r="F99" s="1"/>
      <c r="G99" s="1"/>
      <c r="I99" s="1"/>
      <c r="J99" s="1"/>
      <c r="K99" s="1"/>
    </row>
  </sheetData>
  <mergeCells count="13">
    <mergeCell ref="A1:G1"/>
    <mergeCell ref="I6:J6"/>
    <mergeCell ref="A5:F5"/>
    <mergeCell ref="K6:L6"/>
    <mergeCell ref="A6:A7"/>
    <mergeCell ref="B6:B7"/>
    <mergeCell ref="C6:C7"/>
    <mergeCell ref="D6:F6"/>
    <mergeCell ref="A22:F22"/>
    <mergeCell ref="G6:H6"/>
    <mergeCell ref="A8:A11"/>
    <mergeCell ref="A12:A16"/>
    <mergeCell ref="A17:A20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A4" zoomScale="64" zoomScaleNormal="64" zoomScaleSheetLayoutView="100" workbookViewId="0">
      <selection activeCell="B4" sqref="B4"/>
    </sheetView>
  </sheetViews>
  <sheetFormatPr baseColWidth="10" defaultColWidth="9.81640625" defaultRowHeight="12.5"/>
  <cols>
    <col min="1" max="1" width="28.453125" style="21" customWidth="1"/>
    <col min="2" max="2" width="33.26953125" style="21" customWidth="1"/>
    <col min="3" max="3" width="45.45312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62.453125" style="12" customWidth="1"/>
    <col min="9" max="9" width="15.1796875" style="21" customWidth="1"/>
    <col min="10" max="10" width="15.81640625" style="21" customWidth="1"/>
    <col min="11" max="11" width="78.453125" style="21" customWidth="1"/>
    <col min="12" max="12" width="18.81640625" style="21" customWidth="1"/>
    <col min="13" max="16384" width="9.81640625" style="21"/>
  </cols>
  <sheetData>
    <row r="1" spans="1:12" ht="35.25" customHeight="1">
      <c r="A1" s="70" t="s">
        <v>314</v>
      </c>
      <c r="B1" s="71"/>
      <c r="C1" s="71"/>
      <c r="D1" s="71"/>
      <c r="E1" s="71"/>
      <c r="F1" s="71"/>
      <c r="G1" s="72"/>
    </row>
    <row r="5" spans="1:12" ht="12" customHeight="1">
      <c r="A5" s="117"/>
      <c r="B5" s="117"/>
      <c r="C5" s="117"/>
      <c r="D5" s="117"/>
      <c r="E5" s="117"/>
      <c r="F5" s="117"/>
      <c r="G5" s="12"/>
      <c r="I5" s="12"/>
      <c r="J5" s="12"/>
      <c r="K5" s="12"/>
    </row>
    <row r="6" spans="1:12" ht="33" customHeight="1">
      <c r="A6" s="73" t="s">
        <v>1</v>
      </c>
      <c r="B6" s="75" t="s">
        <v>2</v>
      </c>
      <c r="C6" s="77" t="s">
        <v>3</v>
      </c>
      <c r="D6" s="102" t="s">
        <v>4</v>
      </c>
      <c r="E6" s="103"/>
      <c r="F6" s="104"/>
      <c r="G6" s="66" t="s">
        <v>5</v>
      </c>
      <c r="H6" s="66"/>
      <c r="I6" s="105" t="s">
        <v>6</v>
      </c>
      <c r="J6" s="106"/>
      <c r="K6" s="66" t="s">
        <v>7</v>
      </c>
      <c r="L6" s="66"/>
    </row>
    <row r="7" spans="1:12" ht="45.75" customHeight="1">
      <c r="A7" s="74"/>
      <c r="B7" s="76"/>
      <c r="C7" s="78"/>
      <c r="D7" s="32" t="s">
        <v>8</v>
      </c>
      <c r="E7" s="32" t="s">
        <v>9</v>
      </c>
      <c r="F7" s="32" t="s">
        <v>10</v>
      </c>
      <c r="G7" s="32" t="s">
        <v>11</v>
      </c>
      <c r="H7" s="32" t="s">
        <v>12</v>
      </c>
      <c r="I7" s="38" t="s">
        <v>13</v>
      </c>
      <c r="J7" s="32" t="s">
        <v>14</v>
      </c>
      <c r="K7" s="20" t="s">
        <v>15</v>
      </c>
      <c r="L7" s="20" t="s">
        <v>43</v>
      </c>
    </row>
    <row r="8" spans="1:12" ht="64.5" customHeight="1">
      <c r="A8" s="115" t="s">
        <v>313</v>
      </c>
      <c r="B8" s="13" t="s">
        <v>312</v>
      </c>
      <c r="C8" s="13" t="s">
        <v>311</v>
      </c>
      <c r="D8" s="13">
        <v>3</v>
      </c>
      <c r="E8" s="13">
        <v>4</v>
      </c>
      <c r="F8" s="13">
        <f t="shared" ref="F8:F32" si="0">E8*D8</f>
        <v>12</v>
      </c>
      <c r="G8" s="13">
        <v>4</v>
      </c>
      <c r="H8" s="13" t="s">
        <v>310</v>
      </c>
      <c r="I8" s="37">
        <f t="shared" ref="I8:I32" si="1">F8/G8</f>
        <v>3</v>
      </c>
      <c r="J8" s="15" t="s">
        <v>25</v>
      </c>
      <c r="K8" s="13"/>
      <c r="L8" s="13"/>
    </row>
    <row r="9" spans="1:12" ht="87" customHeight="1">
      <c r="A9" s="116"/>
      <c r="B9" s="13" t="s">
        <v>309</v>
      </c>
      <c r="C9" s="13" t="s">
        <v>308</v>
      </c>
      <c r="D9" s="13">
        <v>2</v>
      </c>
      <c r="E9" s="13">
        <v>3</v>
      </c>
      <c r="F9" s="13">
        <f t="shared" si="0"/>
        <v>6</v>
      </c>
      <c r="G9" s="13">
        <v>2</v>
      </c>
      <c r="H9" s="13" t="s">
        <v>306</v>
      </c>
      <c r="I9" s="37">
        <f t="shared" si="1"/>
        <v>3</v>
      </c>
      <c r="J9" s="15" t="s">
        <v>25</v>
      </c>
      <c r="K9" s="13"/>
      <c r="L9" s="13"/>
    </row>
    <row r="10" spans="1:12" ht="62.25" customHeight="1">
      <c r="A10" s="116"/>
      <c r="B10" s="13" t="s">
        <v>307</v>
      </c>
      <c r="C10" s="13" t="s">
        <v>304</v>
      </c>
      <c r="D10" s="13">
        <v>2</v>
      </c>
      <c r="E10" s="13">
        <v>3</v>
      </c>
      <c r="F10" s="13">
        <f t="shared" si="0"/>
        <v>6</v>
      </c>
      <c r="G10" s="13">
        <v>2</v>
      </c>
      <c r="H10" s="13" t="s">
        <v>306</v>
      </c>
      <c r="I10" s="37">
        <f t="shared" si="1"/>
        <v>3</v>
      </c>
      <c r="J10" s="15" t="s">
        <v>25</v>
      </c>
      <c r="K10" s="13"/>
      <c r="L10" s="13"/>
    </row>
    <row r="11" spans="1:12" ht="78" customHeight="1">
      <c r="A11" s="116"/>
      <c r="B11" s="13" t="s">
        <v>305</v>
      </c>
      <c r="C11" s="13" t="s">
        <v>304</v>
      </c>
      <c r="D11" s="13">
        <v>2</v>
      </c>
      <c r="E11" s="13">
        <v>4</v>
      </c>
      <c r="F11" s="13">
        <f t="shared" si="0"/>
        <v>8</v>
      </c>
      <c r="G11" s="13">
        <v>3</v>
      </c>
      <c r="H11" s="13" t="s">
        <v>303</v>
      </c>
      <c r="I11" s="37">
        <f t="shared" si="1"/>
        <v>2.6666666666666665</v>
      </c>
      <c r="J11" s="15" t="s">
        <v>25</v>
      </c>
      <c r="K11" s="13"/>
      <c r="L11" s="13"/>
    </row>
    <row r="12" spans="1:12" ht="63" customHeight="1">
      <c r="A12" s="116"/>
      <c r="B12" s="13" t="s">
        <v>302</v>
      </c>
      <c r="C12" s="13" t="s">
        <v>301</v>
      </c>
      <c r="D12" s="13">
        <v>1</v>
      </c>
      <c r="E12" s="13">
        <v>2</v>
      </c>
      <c r="F12" s="13">
        <f t="shared" si="0"/>
        <v>2</v>
      </c>
      <c r="G12" s="13">
        <v>3</v>
      </c>
      <c r="H12" s="13" t="s">
        <v>300</v>
      </c>
      <c r="I12" s="37">
        <f t="shared" si="1"/>
        <v>0.66666666666666663</v>
      </c>
      <c r="J12" s="15" t="s">
        <v>25</v>
      </c>
      <c r="K12" s="13"/>
      <c r="L12" s="13"/>
    </row>
    <row r="13" spans="1:12" ht="85.5" customHeight="1">
      <c r="A13" s="67" t="s">
        <v>299</v>
      </c>
      <c r="B13" s="13" t="s">
        <v>298</v>
      </c>
      <c r="C13" s="13" t="s">
        <v>297</v>
      </c>
      <c r="D13" s="13">
        <v>1</v>
      </c>
      <c r="E13" s="13">
        <v>4</v>
      </c>
      <c r="F13" s="13">
        <f t="shared" si="0"/>
        <v>4</v>
      </c>
      <c r="G13" s="13">
        <v>4</v>
      </c>
      <c r="H13" s="13" t="s">
        <v>290</v>
      </c>
      <c r="I13" s="37">
        <f t="shared" si="1"/>
        <v>1</v>
      </c>
      <c r="J13" s="15" t="s">
        <v>25</v>
      </c>
      <c r="K13" s="13"/>
      <c r="L13" s="13"/>
    </row>
    <row r="14" spans="1:12" ht="66.75" customHeight="1">
      <c r="A14" s="68"/>
      <c r="B14" s="13" t="s">
        <v>296</v>
      </c>
      <c r="C14" s="13" t="s">
        <v>255</v>
      </c>
      <c r="D14" s="13">
        <v>1</v>
      </c>
      <c r="E14" s="13">
        <v>4</v>
      </c>
      <c r="F14" s="13">
        <f t="shared" si="0"/>
        <v>4</v>
      </c>
      <c r="G14" s="13">
        <v>4</v>
      </c>
      <c r="H14" s="13" t="s">
        <v>295</v>
      </c>
      <c r="I14" s="37">
        <f t="shared" si="1"/>
        <v>1</v>
      </c>
      <c r="J14" s="15" t="s">
        <v>25</v>
      </c>
      <c r="K14" s="13"/>
      <c r="L14" s="13"/>
    </row>
    <row r="15" spans="1:12" ht="60" customHeight="1">
      <c r="A15" s="68"/>
      <c r="B15" s="13" t="s">
        <v>294</v>
      </c>
      <c r="C15" s="13" t="s">
        <v>293</v>
      </c>
      <c r="D15" s="13">
        <v>3</v>
      </c>
      <c r="E15" s="13">
        <v>3</v>
      </c>
      <c r="F15" s="13">
        <f t="shared" si="0"/>
        <v>9</v>
      </c>
      <c r="G15" s="13">
        <v>4</v>
      </c>
      <c r="H15" s="13" t="s">
        <v>315</v>
      </c>
      <c r="I15" s="37">
        <f t="shared" si="1"/>
        <v>2.25</v>
      </c>
      <c r="J15" s="15" t="s">
        <v>25</v>
      </c>
      <c r="K15" s="13"/>
      <c r="L15" s="13"/>
    </row>
    <row r="16" spans="1:12" ht="72.75" customHeight="1">
      <c r="A16" s="68"/>
      <c r="B16" s="13" t="s">
        <v>292</v>
      </c>
      <c r="C16" s="13" t="s">
        <v>291</v>
      </c>
      <c r="D16" s="13">
        <v>1</v>
      </c>
      <c r="E16" s="13">
        <v>4</v>
      </c>
      <c r="F16" s="13">
        <f t="shared" si="0"/>
        <v>4</v>
      </c>
      <c r="G16" s="13">
        <v>4</v>
      </c>
      <c r="H16" s="13" t="s">
        <v>290</v>
      </c>
      <c r="I16" s="37">
        <f t="shared" si="1"/>
        <v>1</v>
      </c>
      <c r="J16" s="15" t="s">
        <v>25</v>
      </c>
      <c r="K16" s="13"/>
      <c r="L16" s="13"/>
    </row>
    <row r="17" spans="1:12" ht="72.75" customHeight="1">
      <c r="A17" s="68"/>
      <c r="B17" s="13" t="s">
        <v>289</v>
      </c>
      <c r="C17" s="13" t="s">
        <v>286</v>
      </c>
      <c r="D17" s="13">
        <v>1</v>
      </c>
      <c r="E17" s="13">
        <v>4</v>
      </c>
      <c r="F17" s="13">
        <f t="shared" si="0"/>
        <v>4</v>
      </c>
      <c r="G17" s="13">
        <v>4</v>
      </c>
      <c r="H17" s="13" t="s">
        <v>288</v>
      </c>
      <c r="I17" s="37">
        <f t="shared" si="1"/>
        <v>1</v>
      </c>
      <c r="J17" s="15" t="s">
        <v>25</v>
      </c>
      <c r="K17" s="13"/>
      <c r="L17" s="13"/>
    </row>
    <row r="18" spans="1:12" ht="72.75" customHeight="1">
      <c r="A18" s="68"/>
      <c r="B18" s="13" t="s">
        <v>287</v>
      </c>
      <c r="C18" s="13" t="s">
        <v>286</v>
      </c>
      <c r="D18" s="13">
        <v>1</v>
      </c>
      <c r="E18" s="13">
        <v>4</v>
      </c>
      <c r="F18" s="13">
        <f t="shared" si="0"/>
        <v>4</v>
      </c>
      <c r="G18" s="13">
        <v>4</v>
      </c>
      <c r="H18" s="13" t="s">
        <v>285</v>
      </c>
      <c r="I18" s="37">
        <f t="shared" si="1"/>
        <v>1</v>
      </c>
      <c r="J18" s="15" t="s">
        <v>25</v>
      </c>
      <c r="K18" s="13"/>
      <c r="L18" s="13"/>
    </row>
    <row r="19" spans="1:12" ht="60" customHeight="1">
      <c r="A19" s="67" t="s">
        <v>284</v>
      </c>
      <c r="B19" s="13" t="s">
        <v>283</v>
      </c>
      <c r="C19" s="13" t="s">
        <v>282</v>
      </c>
      <c r="D19" s="13">
        <v>2</v>
      </c>
      <c r="E19" s="13">
        <v>3</v>
      </c>
      <c r="F19" s="13">
        <f t="shared" si="0"/>
        <v>6</v>
      </c>
      <c r="G19" s="13">
        <v>2</v>
      </c>
      <c r="H19" s="13" t="s">
        <v>281</v>
      </c>
      <c r="I19" s="37">
        <f t="shared" si="1"/>
        <v>3</v>
      </c>
      <c r="J19" s="15" t="s">
        <v>25</v>
      </c>
      <c r="K19" s="13"/>
      <c r="L19" s="13"/>
    </row>
    <row r="20" spans="1:12" ht="51" customHeight="1">
      <c r="A20" s="68"/>
      <c r="B20" s="13" t="s">
        <v>280</v>
      </c>
      <c r="C20" s="13" t="s">
        <v>268</v>
      </c>
      <c r="D20" s="13">
        <v>2</v>
      </c>
      <c r="E20" s="13">
        <v>3</v>
      </c>
      <c r="F20" s="13">
        <f t="shared" si="0"/>
        <v>6</v>
      </c>
      <c r="G20" s="13">
        <v>3</v>
      </c>
      <c r="H20" s="13" t="s">
        <v>279</v>
      </c>
      <c r="I20" s="37">
        <f t="shared" si="1"/>
        <v>2</v>
      </c>
      <c r="J20" s="15" t="s">
        <v>25</v>
      </c>
      <c r="K20" s="13"/>
      <c r="L20" s="13"/>
    </row>
    <row r="21" spans="1:12" ht="50.25" customHeight="1">
      <c r="A21" s="68"/>
      <c r="B21" s="13" t="s">
        <v>278</v>
      </c>
      <c r="C21" s="13" t="s">
        <v>277</v>
      </c>
      <c r="D21" s="13">
        <v>2</v>
      </c>
      <c r="E21" s="13">
        <v>3</v>
      </c>
      <c r="F21" s="13">
        <f t="shared" si="0"/>
        <v>6</v>
      </c>
      <c r="G21" s="13">
        <v>3</v>
      </c>
      <c r="H21" s="13" t="s">
        <v>276</v>
      </c>
      <c r="I21" s="37">
        <f t="shared" si="1"/>
        <v>2</v>
      </c>
      <c r="J21" s="15" t="s">
        <v>25</v>
      </c>
      <c r="K21" s="13"/>
      <c r="L21" s="13"/>
    </row>
    <row r="22" spans="1:12" ht="65.25" customHeight="1">
      <c r="A22" s="68"/>
      <c r="B22" s="13" t="s">
        <v>275</v>
      </c>
      <c r="C22" s="13" t="s">
        <v>274</v>
      </c>
      <c r="D22" s="13">
        <v>2</v>
      </c>
      <c r="E22" s="13">
        <v>4</v>
      </c>
      <c r="F22" s="13">
        <f t="shared" si="0"/>
        <v>8</v>
      </c>
      <c r="G22" s="13">
        <v>3</v>
      </c>
      <c r="H22" s="13" t="s">
        <v>273</v>
      </c>
      <c r="I22" s="37">
        <f t="shared" si="1"/>
        <v>2.6666666666666665</v>
      </c>
      <c r="J22" s="15" t="s">
        <v>25</v>
      </c>
      <c r="K22" s="13"/>
      <c r="L22" s="13"/>
    </row>
    <row r="23" spans="1:12" ht="50.25" customHeight="1">
      <c r="A23" s="68"/>
      <c r="B23" s="13" t="s">
        <v>272</v>
      </c>
      <c r="C23" s="13" t="s">
        <v>271</v>
      </c>
      <c r="D23" s="13">
        <v>1</v>
      </c>
      <c r="E23" s="13">
        <v>3</v>
      </c>
      <c r="F23" s="13">
        <f t="shared" si="0"/>
        <v>3</v>
      </c>
      <c r="G23" s="13">
        <v>3</v>
      </c>
      <c r="H23" s="13" t="s">
        <v>270</v>
      </c>
      <c r="I23" s="37">
        <f t="shared" si="1"/>
        <v>1</v>
      </c>
      <c r="J23" s="15" t="s">
        <v>25</v>
      </c>
      <c r="K23" s="13"/>
      <c r="L23" s="13"/>
    </row>
    <row r="24" spans="1:12" ht="30" customHeight="1">
      <c r="A24" s="68"/>
      <c r="B24" s="13" t="s">
        <v>269</v>
      </c>
      <c r="C24" s="13" t="s">
        <v>268</v>
      </c>
      <c r="D24" s="13">
        <v>1</v>
      </c>
      <c r="E24" s="13">
        <v>3</v>
      </c>
      <c r="F24" s="13">
        <f t="shared" si="0"/>
        <v>3</v>
      </c>
      <c r="G24" s="13">
        <v>2</v>
      </c>
      <c r="H24" s="13" t="s">
        <v>267</v>
      </c>
      <c r="I24" s="37">
        <f t="shared" si="1"/>
        <v>1.5</v>
      </c>
      <c r="J24" s="15" t="s">
        <v>25</v>
      </c>
      <c r="K24" s="13"/>
      <c r="L24" s="13"/>
    </row>
    <row r="25" spans="1:12" ht="48.75" customHeight="1">
      <c r="A25" s="68"/>
      <c r="B25" s="13" t="s">
        <v>266</v>
      </c>
      <c r="C25" s="13" t="s">
        <v>250</v>
      </c>
      <c r="D25" s="13">
        <v>3</v>
      </c>
      <c r="E25" s="13">
        <v>3</v>
      </c>
      <c r="F25" s="13">
        <f t="shared" si="0"/>
        <v>9</v>
      </c>
      <c r="G25" s="13">
        <v>3</v>
      </c>
      <c r="H25" s="13" t="s">
        <v>265</v>
      </c>
      <c r="I25" s="37">
        <f t="shared" si="1"/>
        <v>3</v>
      </c>
      <c r="J25" s="15" t="s">
        <v>25</v>
      </c>
      <c r="K25" s="13"/>
      <c r="L25" s="13"/>
    </row>
    <row r="26" spans="1:12" ht="48.75" customHeight="1">
      <c r="A26" s="68"/>
      <c r="B26" s="13" t="s">
        <v>264</v>
      </c>
      <c r="C26" s="13" t="s">
        <v>250</v>
      </c>
      <c r="D26" s="13">
        <v>3</v>
      </c>
      <c r="E26" s="13">
        <v>3</v>
      </c>
      <c r="F26" s="13">
        <f t="shared" si="0"/>
        <v>9</v>
      </c>
      <c r="G26" s="13">
        <v>3</v>
      </c>
      <c r="H26" s="13" t="s">
        <v>575</v>
      </c>
      <c r="I26" s="37">
        <f t="shared" si="1"/>
        <v>3</v>
      </c>
      <c r="J26" s="15" t="s">
        <v>25</v>
      </c>
      <c r="K26" s="13"/>
      <c r="L26" s="13"/>
    </row>
    <row r="27" spans="1:12" ht="54" customHeight="1">
      <c r="A27" s="68"/>
      <c r="B27" s="13" t="s">
        <v>263</v>
      </c>
      <c r="C27" s="13" t="s">
        <v>262</v>
      </c>
      <c r="D27" s="13">
        <v>1</v>
      </c>
      <c r="E27" s="13">
        <v>4</v>
      </c>
      <c r="F27" s="13">
        <f t="shared" si="0"/>
        <v>4</v>
      </c>
      <c r="G27" s="13">
        <v>2</v>
      </c>
      <c r="H27" s="13" t="s">
        <v>261</v>
      </c>
      <c r="I27" s="37">
        <f t="shared" si="1"/>
        <v>2</v>
      </c>
      <c r="J27" s="15" t="s">
        <v>25</v>
      </c>
      <c r="K27" s="13"/>
      <c r="L27" s="13"/>
    </row>
    <row r="28" spans="1:12" ht="51" customHeight="1">
      <c r="A28" s="69"/>
      <c r="B28" s="13" t="s">
        <v>260</v>
      </c>
      <c r="C28" s="13" t="s">
        <v>259</v>
      </c>
      <c r="D28" s="13">
        <v>2</v>
      </c>
      <c r="E28" s="13">
        <v>2</v>
      </c>
      <c r="F28" s="13">
        <f t="shared" si="0"/>
        <v>4</v>
      </c>
      <c r="G28" s="13">
        <v>3</v>
      </c>
      <c r="H28" s="13" t="s">
        <v>258</v>
      </c>
      <c r="I28" s="37">
        <f t="shared" si="1"/>
        <v>1.3333333333333333</v>
      </c>
      <c r="J28" s="15" t="s">
        <v>25</v>
      </c>
      <c r="K28" s="13"/>
      <c r="L28" s="13"/>
    </row>
    <row r="29" spans="1:12" ht="70.5" customHeight="1">
      <c r="A29" s="33" t="s">
        <v>257</v>
      </c>
      <c r="B29" s="13" t="s">
        <v>256</v>
      </c>
      <c r="C29" s="13" t="s">
        <v>255</v>
      </c>
      <c r="D29" s="13">
        <v>1</v>
      </c>
      <c r="E29" s="13">
        <v>4</v>
      </c>
      <c r="F29" s="13">
        <f t="shared" si="0"/>
        <v>4</v>
      </c>
      <c r="G29" s="13">
        <v>3</v>
      </c>
      <c r="H29" s="13" t="s">
        <v>574</v>
      </c>
      <c r="I29" s="37">
        <f t="shared" si="1"/>
        <v>1.3333333333333333</v>
      </c>
      <c r="J29" s="15" t="s">
        <v>25</v>
      </c>
      <c r="K29" s="13"/>
      <c r="L29" s="13"/>
    </row>
    <row r="30" spans="1:12" ht="56.25" customHeight="1">
      <c r="A30" s="67" t="s">
        <v>254</v>
      </c>
      <c r="B30" s="13" t="s">
        <v>572</v>
      </c>
      <c r="C30" s="13" t="s">
        <v>253</v>
      </c>
      <c r="D30" s="13">
        <v>3</v>
      </c>
      <c r="E30" s="13">
        <v>4</v>
      </c>
      <c r="F30" s="13">
        <f t="shared" si="0"/>
        <v>12</v>
      </c>
      <c r="G30" s="13">
        <v>4</v>
      </c>
      <c r="H30" s="13" t="s">
        <v>252</v>
      </c>
      <c r="I30" s="37">
        <f t="shared" si="1"/>
        <v>3</v>
      </c>
      <c r="J30" s="15" t="s">
        <v>25</v>
      </c>
      <c r="K30" s="13"/>
      <c r="L30" s="13"/>
    </row>
    <row r="31" spans="1:12" ht="56.25" customHeight="1">
      <c r="A31" s="68"/>
      <c r="B31" s="34" t="s">
        <v>251</v>
      </c>
      <c r="C31" s="34" t="s">
        <v>250</v>
      </c>
      <c r="D31" s="34">
        <v>2</v>
      </c>
      <c r="E31" s="34">
        <v>3</v>
      </c>
      <c r="F31" s="13">
        <f t="shared" si="0"/>
        <v>6</v>
      </c>
      <c r="G31" s="13">
        <v>3</v>
      </c>
      <c r="H31" s="34" t="s">
        <v>249</v>
      </c>
      <c r="I31" s="37">
        <f t="shared" si="1"/>
        <v>2</v>
      </c>
      <c r="J31" s="15" t="s">
        <v>25</v>
      </c>
      <c r="K31" s="34"/>
      <c r="L31" s="34"/>
    </row>
    <row r="32" spans="1:12" ht="55.5" customHeight="1">
      <c r="A32" s="69"/>
      <c r="B32" s="34" t="s">
        <v>248</v>
      </c>
      <c r="C32" s="34" t="s">
        <v>247</v>
      </c>
      <c r="D32" s="34">
        <v>2</v>
      </c>
      <c r="E32" s="34">
        <v>3</v>
      </c>
      <c r="F32" s="13">
        <f t="shared" si="0"/>
        <v>6</v>
      </c>
      <c r="G32" s="34">
        <v>2</v>
      </c>
      <c r="H32" s="34" t="s">
        <v>246</v>
      </c>
      <c r="I32" s="37">
        <f t="shared" si="1"/>
        <v>3</v>
      </c>
      <c r="J32" s="36" t="s">
        <v>25</v>
      </c>
      <c r="K32" s="34"/>
      <c r="L32" s="34"/>
    </row>
  </sheetData>
  <mergeCells count="13">
    <mergeCell ref="A1:G1"/>
    <mergeCell ref="A5:F5"/>
    <mergeCell ref="A6:A7"/>
    <mergeCell ref="B6:B7"/>
    <mergeCell ref="C6:C7"/>
    <mergeCell ref="D6:F6"/>
    <mergeCell ref="A30:A32"/>
    <mergeCell ref="I6:J6"/>
    <mergeCell ref="K6:L6"/>
    <mergeCell ref="A8:A12"/>
    <mergeCell ref="A13:A18"/>
    <mergeCell ref="A19:A28"/>
    <mergeCell ref="G6:H6"/>
  </mergeCells>
  <printOptions horizontalCentered="1"/>
  <pageMargins left="0.16" right="0.24000000000000002" top="0.16" bottom="0.47" header="0.16" footer="0.2"/>
  <pageSetup paperSize="9" scale="67" fitToHeight="0" orientation="landscape" r:id="rId1"/>
  <headerFooter alignWithMargins="0">
    <oddFooter>&amp;CPage 5 sur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9"/>
  <sheetViews>
    <sheetView topLeftCell="C11" zoomScale="60" zoomScaleNormal="60" zoomScaleSheetLayoutView="100" workbookViewId="0">
      <selection activeCell="L15" sqref="L15"/>
    </sheetView>
  </sheetViews>
  <sheetFormatPr baseColWidth="10" defaultColWidth="9.81640625" defaultRowHeight="12.5"/>
  <cols>
    <col min="1" max="1" width="28.453125" style="2" customWidth="1"/>
    <col min="2" max="2" width="37.1796875" style="2" customWidth="1"/>
    <col min="3" max="3" width="45.453125" style="2" customWidth="1"/>
    <col min="4" max="4" width="15.1796875" style="2" customWidth="1"/>
    <col min="5" max="5" width="13.453125" style="11" customWidth="1"/>
    <col min="6" max="6" width="11.7265625" style="2" customWidth="1"/>
    <col min="7" max="7" width="15.7265625" style="2" customWidth="1"/>
    <col min="8" max="8" width="51.81640625" style="1" customWidth="1"/>
    <col min="9" max="9" width="16" style="2" customWidth="1"/>
    <col min="10" max="10" width="23" style="2" customWidth="1"/>
    <col min="11" max="11" width="62" style="2" customWidth="1"/>
    <col min="12" max="12" width="18.81640625" style="2" customWidth="1"/>
    <col min="13" max="16384" width="9.81640625" style="2"/>
  </cols>
  <sheetData>
    <row r="1" spans="1:12" ht="42" customHeight="1">
      <c r="A1" s="83" t="s">
        <v>558</v>
      </c>
      <c r="B1" s="84"/>
      <c r="C1" s="84"/>
      <c r="D1" s="84"/>
      <c r="E1" s="84"/>
      <c r="F1" s="84"/>
      <c r="G1" s="85"/>
    </row>
    <row r="5" spans="1:12" ht="33" customHeight="1">
      <c r="A5" s="89" t="s">
        <v>1</v>
      </c>
      <c r="B5" s="91" t="s">
        <v>2</v>
      </c>
      <c r="C5" s="93" t="s">
        <v>3</v>
      </c>
      <c r="D5" s="95" t="s">
        <v>4</v>
      </c>
      <c r="E5" s="96"/>
      <c r="F5" s="97"/>
      <c r="G5" s="86" t="s">
        <v>5</v>
      </c>
      <c r="H5" s="86"/>
      <c r="I5" s="98" t="s">
        <v>6</v>
      </c>
      <c r="J5" s="99"/>
      <c r="K5" s="86" t="s">
        <v>7</v>
      </c>
      <c r="L5" s="86"/>
    </row>
    <row r="6" spans="1:12" ht="45.75" customHeight="1">
      <c r="A6" s="90"/>
      <c r="B6" s="92"/>
      <c r="C6" s="94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128</v>
      </c>
      <c r="K6" s="3" t="s">
        <v>15</v>
      </c>
      <c r="L6" s="3" t="s">
        <v>43</v>
      </c>
    </row>
    <row r="7" spans="1:12" ht="83.25" customHeight="1">
      <c r="A7" s="87" t="s">
        <v>557</v>
      </c>
      <c r="B7" s="13" t="s">
        <v>594</v>
      </c>
      <c r="C7" s="6" t="s">
        <v>556</v>
      </c>
      <c r="D7" s="6">
        <v>3</v>
      </c>
      <c r="E7" s="6">
        <v>4</v>
      </c>
      <c r="F7" s="6">
        <f t="shared" ref="F7:F16" si="0">D7*E7</f>
        <v>12</v>
      </c>
      <c r="G7" s="6">
        <v>4</v>
      </c>
      <c r="H7" s="13" t="s">
        <v>359</v>
      </c>
      <c r="I7" s="5">
        <f t="shared" ref="I7:I16" si="1">ROUNDUP(F7/G7,0)</f>
        <v>3</v>
      </c>
      <c r="J7" s="9" t="s">
        <v>25</v>
      </c>
      <c r="K7" s="13"/>
      <c r="L7" s="13"/>
    </row>
    <row r="8" spans="1:12" ht="60" customHeight="1">
      <c r="A8" s="88"/>
      <c r="B8" s="6" t="s">
        <v>289</v>
      </c>
      <c r="C8" s="6" t="s">
        <v>555</v>
      </c>
      <c r="D8" s="6">
        <v>1</v>
      </c>
      <c r="E8" s="6">
        <v>4</v>
      </c>
      <c r="F8" s="6">
        <f t="shared" si="0"/>
        <v>4</v>
      </c>
      <c r="G8" s="6">
        <v>2</v>
      </c>
      <c r="H8" s="6" t="s">
        <v>554</v>
      </c>
      <c r="I8" s="5">
        <f t="shared" si="1"/>
        <v>2</v>
      </c>
      <c r="J8" s="9" t="s">
        <v>25</v>
      </c>
      <c r="K8" s="6"/>
      <c r="L8" s="6"/>
    </row>
    <row r="9" spans="1:12" ht="62.25" customHeight="1">
      <c r="A9" s="88"/>
      <c r="B9" s="6" t="s">
        <v>553</v>
      </c>
      <c r="C9" s="6" t="s">
        <v>552</v>
      </c>
      <c r="D9" s="6">
        <v>1</v>
      </c>
      <c r="E9" s="6">
        <v>4</v>
      </c>
      <c r="F9" s="6">
        <f t="shared" si="0"/>
        <v>4</v>
      </c>
      <c r="G9" s="6">
        <v>3</v>
      </c>
      <c r="H9" s="6" t="s">
        <v>580</v>
      </c>
      <c r="I9" s="5">
        <f t="shared" si="1"/>
        <v>2</v>
      </c>
      <c r="J9" s="9" t="s">
        <v>25</v>
      </c>
      <c r="K9" s="6"/>
      <c r="L9" s="6"/>
    </row>
    <row r="10" spans="1:12" ht="53.25" customHeight="1">
      <c r="A10" s="88"/>
      <c r="B10" s="6" t="s">
        <v>551</v>
      </c>
      <c r="C10" s="6" t="s">
        <v>286</v>
      </c>
      <c r="D10" s="6">
        <v>1</v>
      </c>
      <c r="E10" s="6">
        <v>4</v>
      </c>
      <c r="F10" s="6">
        <f t="shared" si="0"/>
        <v>4</v>
      </c>
      <c r="G10" s="6">
        <v>3</v>
      </c>
      <c r="H10" s="6" t="s">
        <v>550</v>
      </c>
      <c r="I10" s="5">
        <f t="shared" si="1"/>
        <v>2</v>
      </c>
      <c r="J10" s="9" t="s">
        <v>25</v>
      </c>
      <c r="K10" s="6"/>
      <c r="L10" s="6"/>
    </row>
    <row r="11" spans="1:12" ht="63" customHeight="1">
      <c r="A11" s="88"/>
      <c r="B11" s="6" t="s">
        <v>549</v>
      </c>
      <c r="C11" s="6" t="s">
        <v>548</v>
      </c>
      <c r="D11" s="6">
        <v>2</v>
      </c>
      <c r="E11" s="6">
        <v>4</v>
      </c>
      <c r="F11" s="6">
        <f t="shared" si="0"/>
        <v>8</v>
      </c>
      <c r="G11" s="6">
        <v>3</v>
      </c>
      <c r="H11" s="6" t="s">
        <v>547</v>
      </c>
      <c r="I11" s="5">
        <f t="shared" si="1"/>
        <v>3</v>
      </c>
      <c r="J11" s="9" t="s">
        <v>25</v>
      </c>
      <c r="K11" s="6"/>
      <c r="L11" s="6"/>
    </row>
    <row r="12" spans="1:12" ht="69" customHeight="1">
      <c r="A12" s="88"/>
      <c r="B12" s="6" t="s">
        <v>292</v>
      </c>
      <c r="C12" s="6" t="s">
        <v>291</v>
      </c>
      <c r="D12" s="6">
        <v>1</v>
      </c>
      <c r="E12" s="6">
        <v>4</v>
      </c>
      <c r="F12" s="6">
        <f t="shared" si="0"/>
        <v>4</v>
      </c>
      <c r="G12" s="6">
        <v>3</v>
      </c>
      <c r="H12" s="6" t="s">
        <v>546</v>
      </c>
      <c r="I12" s="5">
        <f t="shared" si="1"/>
        <v>2</v>
      </c>
      <c r="J12" s="9" t="s">
        <v>25</v>
      </c>
      <c r="K12" s="6"/>
      <c r="L12" s="6"/>
    </row>
    <row r="13" spans="1:12" ht="59.25" customHeight="1">
      <c r="A13" s="88"/>
      <c r="B13" s="6" t="s">
        <v>545</v>
      </c>
      <c r="C13" s="6" t="s">
        <v>291</v>
      </c>
      <c r="D13" s="6">
        <v>2</v>
      </c>
      <c r="E13" s="6">
        <v>4</v>
      </c>
      <c r="F13" s="6">
        <f t="shared" si="0"/>
        <v>8</v>
      </c>
      <c r="G13" s="6">
        <v>3</v>
      </c>
      <c r="H13" s="6" t="s">
        <v>559</v>
      </c>
      <c r="I13" s="5">
        <f t="shared" si="1"/>
        <v>3</v>
      </c>
      <c r="J13" s="9" t="s">
        <v>25</v>
      </c>
      <c r="K13" s="6"/>
      <c r="L13" s="6"/>
    </row>
    <row r="14" spans="1:12" ht="51.75" customHeight="1">
      <c r="A14" s="88"/>
      <c r="B14" s="6" t="s">
        <v>544</v>
      </c>
      <c r="C14" s="6" t="s">
        <v>291</v>
      </c>
      <c r="D14" s="6">
        <v>2</v>
      </c>
      <c r="E14" s="6">
        <v>4</v>
      </c>
      <c r="F14" s="6">
        <f t="shared" si="0"/>
        <v>8</v>
      </c>
      <c r="G14" s="6">
        <v>3</v>
      </c>
      <c r="H14" s="6" t="s">
        <v>559</v>
      </c>
      <c r="I14" s="5">
        <f t="shared" si="1"/>
        <v>3</v>
      </c>
      <c r="J14" s="9" t="s">
        <v>25</v>
      </c>
      <c r="K14" s="6"/>
      <c r="L14" s="6"/>
    </row>
    <row r="15" spans="1:12" ht="28">
      <c r="A15" s="88"/>
      <c r="B15" s="6" t="s">
        <v>543</v>
      </c>
      <c r="C15" s="6" t="s">
        <v>541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560</v>
      </c>
      <c r="I15" s="5">
        <f t="shared" si="1"/>
        <v>4</v>
      </c>
      <c r="J15" s="8" t="s">
        <v>20</v>
      </c>
      <c r="K15" s="6" t="s">
        <v>561</v>
      </c>
      <c r="L15" s="13" t="s">
        <v>44</v>
      </c>
    </row>
    <row r="16" spans="1:12" ht="52.5" customHeight="1">
      <c r="A16" s="118"/>
      <c r="B16" s="6" t="s">
        <v>542</v>
      </c>
      <c r="C16" s="6" t="s">
        <v>541</v>
      </c>
      <c r="D16" s="6">
        <v>3</v>
      </c>
      <c r="E16" s="6">
        <v>3</v>
      </c>
      <c r="F16" s="6">
        <f t="shared" si="0"/>
        <v>9</v>
      </c>
      <c r="G16" s="6">
        <v>3</v>
      </c>
      <c r="H16" s="6" t="s">
        <v>562</v>
      </c>
      <c r="I16" s="5">
        <f t="shared" si="1"/>
        <v>3</v>
      </c>
      <c r="J16" s="9" t="s">
        <v>25</v>
      </c>
      <c r="K16" s="6"/>
      <c r="L16" s="6"/>
    </row>
    <row r="17" spans="2:11">
      <c r="B17" s="1"/>
      <c r="C17" s="1"/>
      <c r="D17" s="1"/>
      <c r="F17" s="1"/>
      <c r="G17" s="1"/>
      <c r="I17" s="1"/>
      <c r="J17" s="1"/>
      <c r="K17" s="1"/>
    </row>
    <row r="18" spans="2:11">
      <c r="B18" s="1"/>
      <c r="C18" s="1"/>
      <c r="D18" s="1"/>
      <c r="F18" s="1"/>
      <c r="G18" s="1"/>
      <c r="I18" s="1"/>
      <c r="J18" s="1"/>
      <c r="K18" s="1"/>
    </row>
    <row r="19" spans="2:11">
      <c r="B19" s="1"/>
      <c r="C19" s="1"/>
      <c r="D19" s="1"/>
      <c r="F19" s="1"/>
      <c r="G19" s="1"/>
      <c r="I19" s="1"/>
      <c r="J19" s="1"/>
      <c r="K19" s="1"/>
    </row>
    <row r="20" spans="2:11">
      <c r="B20" s="1"/>
      <c r="C20" s="1"/>
      <c r="D20" s="1"/>
      <c r="F20" s="1"/>
      <c r="G20" s="1"/>
      <c r="I20" s="1"/>
      <c r="J20" s="1"/>
      <c r="K20" s="1"/>
    </row>
    <row r="21" spans="2:11">
      <c r="B21" s="1"/>
      <c r="C21" s="1"/>
      <c r="D21" s="1"/>
      <c r="F21" s="1"/>
      <c r="G21" s="1"/>
      <c r="I21" s="1"/>
      <c r="J21" s="1"/>
      <c r="K21" s="1"/>
    </row>
    <row r="22" spans="2:11">
      <c r="B22" s="1"/>
      <c r="C22" s="1"/>
      <c r="D22" s="1"/>
      <c r="F22" s="1"/>
      <c r="G22" s="1"/>
      <c r="I22" s="1"/>
      <c r="J22" s="1"/>
      <c r="K22" s="1"/>
    </row>
    <row r="23" spans="2:11">
      <c r="B23" s="1"/>
      <c r="C23" s="1"/>
      <c r="D23" s="1"/>
      <c r="F23" s="1"/>
      <c r="G23" s="1"/>
      <c r="I23" s="1"/>
      <c r="J23" s="1"/>
      <c r="K23" s="1"/>
    </row>
    <row r="24" spans="2:11">
      <c r="B24" s="1"/>
      <c r="C24" s="1"/>
      <c r="D24" s="1"/>
      <c r="F24" s="1"/>
      <c r="G24" s="1"/>
      <c r="I24" s="1"/>
      <c r="J24" s="1"/>
      <c r="K24" s="1"/>
    </row>
    <row r="25" spans="2:11">
      <c r="B25" s="1"/>
      <c r="C25" s="1"/>
      <c r="D25" s="1"/>
      <c r="F25" s="1"/>
      <c r="G25" s="1"/>
      <c r="I25" s="1"/>
      <c r="J25" s="1"/>
      <c r="K25" s="1"/>
    </row>
    <row r="26" spans="2:11">
      <c r="B26" s="1"/>
      <c r="C26" s="1"/>
      <c r="D26" s="1"/>
      <c r="F26" s="1"/>
      <c r="G26" s="1"/>
      <c r="I26" s="1"/>
      <c r="J26" s="1"/>
      <c r="K26" s="1"/>
    </row>
    <row r="27" spans="2:11">
      <c r="B27" s="1"/>
      <c r="C27" s="1"/>
      <c r="D27" s="1"/>
      <c r="F27" s="1"/>
      <c r="G27" s="1"/>
      <c r="I27" s="1"/>
      <c r="J27" s="1"/>
      <c r="K27" s="1"/>
    </row>
    <row r="28" spans="2:11">
      <c r="B28" s="1"/>
      <c r="C28" s="1"/>
      <c r="D28" s="1"/>
      <c r="F28" s="1"/>
      <c r="G28" s="1"/>
      <c r="I28" s="1"/>
      <c r="J28" s="1"/>
      <c r="K28" s="1"/>
    </row>
    <row r="29" spans="2:11">
      <c r="B29" s="1"/>
      <c r="C29" s="1"/>
      <c r="D29" s="1"/>
      <c r="F29" s="1"/>
      <c r="G29" s="1"/>
      <c r="I29" s="1"/>
      <c r="J29" s="1"/>
      <c r="K29" s="1"/>
    </row>
    <row r="30" spans="2:11">
      <c r="B30" s="1"/>
      <c r="C30" s="1"/>
      <c r="D30" s="1"/>
      <c r="F30" s="1"/>
      <c r="G30" s="1"/>
      <c r="I30" s="1"/>
      <c r="J30" s="1"/>
      <c r="K30" s="1"/>
    </row>
    <row r="31" spans="2:11">
      <c r="B31" s="1"/>
      <c r="C31" s="1"/>
      <c r="D31" s="1"/>
      <c r="F31" s="1"/>
      <c r="G31" s="1"/>
      <c r="I31" s="1"/>
      <c r="J31" s="1"/>
      <c r="K31" s="1"/>
    </row>
    <row r="32" spans="2:11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</sheetData>
  <mergeCells count="9">
    <mergeCell ref="A1:G1"/>
    <mergeCell ref="G5:H5"/>
    <mergeCell ref="I5:J5"/>
    <mergeCell ref="A7:A16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PO05</vt:lpstr>
      <vt:lpstr>PO06</vt:lpstr>
      <vt:lpstr>PS01</vt:lpstr>
      <vt:lpstr>PS02</vt:lpstr>
      <vt:lpstr>PS03</vt:lpstr>
      <vt:lpstr>PS04</vt:lpstr>
      <vt:lpstr>PS05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'PO05'!Zone_d_impression</vt:lpstr>
      <vt:lpstr>'PS01'!Zone_d_impression</vt:lpstr>
      <vt:lpstr>'PS02'!Zone_d_impression</vt:lpstr>
      <vt:lpstr>'PS03'!Zone_d_impression</vt:lpstr>
      <vt:lpstr>'PS04'!Zone_d_impression</vt:lpstr>
      <vt:lpstr>'PS05'!Zone_d_impression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 Leflour</cp:lastModifiedBy>
  <cp:lastPrinted>2022-10-18T11:29:46Z</cp:lastPrinted>
  <dcterms:created xsi:type="dcterms:W3CDTF">2021-09-01T10:34:43Z</dcterms:created>
  <dcterms:modified xsi:type="dcterms:W3CDTF">2022-12-28T11:44:29Z</dcterms:modified>
</cp:coreProperties>
</file>