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O02-02_Encaissement, facturation, recouvrement\Mode opératoire de recouvrement\"/>
    </mc:Choice>
  </mc:AlternateContent>
  <xr:revisionPtr revIDLastSave="0" documentId="13_ncr:1_{A68A7274-5124-41CB-A4EC-7380A02764A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lassification des garants" sheetId="3" r:id="rId1"/>
    <sheet name="Recouvrement" sheetId="1" r:id="rId2"/>
  </sheets>
  <definedNames>
    <definedName name="_xlnm._FilterDatabase" localSheetId="0" hidden="1">'Classification des garants'!$A$3:$K$57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7" i="3" l="1"/>
  <c r="C57" i="3"/>
  <c r="E57" i="3"/>
  <c r="J56" i="3"/>
  <c r="C56" i="3"/>
  <c r="E56" i="3"/>
  <c r="J55" i="3"/>
  <c r="C55" i="3"/>
  <c r="E55" i="3"/>
  <c r="J54" i="3"/>
  <c r="C54" i="3"/>
  <c r="E54" i="3"/>
  <c r="J53" i="3"/>
  <c r="C53" i="3"/>
  <c r="E53" i="3"/>
  <c r="J52" i="3"/>
  <c r="C52" i="3"/>
  <c r="E52" i="3"/>
  <c r="J51" i="3"/>
  <c r="C51" i="3"/>
  <c r="E51" i="3"/>
  <c r="J50" i="3"/>
  <c r="C50" i="3"/>
  <c r="E50" i="3"/>
  <c r="J49" i="3"/>
  <c r="C49" i="3"/>
  <c r="E49" i="3"/>
  <c r="J48" i="3"/>
  <c r="C48" i="3"/>
  <c r="E48" i="3"/>
  <c r="J47" i="3"/>
  <c r="C47" i="3"/>
  <c r="E47" i="3"/>
  <c r="J46" i="3"/>
  <c r="C46" i="3"/>
  <c r="E46" i="3"/>
  <c r="J45" i="3"/>
  <c r="C45" i="3"/>
  <c r="E45" i="3"/>
  <c r="J44" i="3"/>
  <c r="C44" i="3"/>
  <c r="E44" i="3"/>
  <c r="J43" i="3"/>
  <c r="C43" i="3"/>
  <c r="E43" i="3"/>
  <c r="J42" i="3"/>
  <c r="C42" i="3"/>
  <c r="E42" i="3"/>
  <c r="J41" i="3"/>
  <c r="C41" i="3"/>
  <c r="E41" i="3"/>
  <c r="J40" i="3"/>
  <c r="C40" i="3"/>
  <c r="E40" i="3"/>
  <c r="J39" i="3"/>
  <c r="C39" i="3"/>
  <c r="E39" i="3"/>
  <c r="J38" i="3"/>
  <c r="C38" i="3"/>
  <c r="E38" i="3"/>
  <c r="J37" i="3"/>
  <c r="C37" i="3"/>
  <c r="E37" i="3"/>
  <c r="J36" i="3"/>
  <c r="C36" i="3"/>
  <c r="E36" i="3"/>
  <c r="J35" i="3"/>
  <c r="C35" i="3"/>
  <c r="E35" i="3"/>
  <c r="J34" i="3"/>
  <c r="C34" i="3"/>
  <c r="E34" i="3"/>
  <c r="J33" i="3"/>
  <c r="C33" i="3"/>
  <c r="E33" i="3"/>
  <c r="J32" i="3"/>
  <c r="C32" i="3"/>
  <c r="E32" i="3"/>
  <c r="J31" i="3"/>
  <c r="C31" i="3"/>
  <c r="E31" i="3"/>
  <c r="J30" i="3"/>
  <c r="C30" i="3"/>
  <c r="E30" i="3"/>
  <c r="J29" i="3"/>
  <c r="C29" i="3"/>
  <c r="E29" i="3"/>
  <c r="J28" i="3"/>
  <c r="C28" i="3"/>
  <c r="E28" i="3"/>
  <c r="J27" i="3"/>
  <c r="C27" i="3"/>
  <c r="E27" i="3"/>
  <c r="J26" i="3"/>
  <c r="C26" i="3"/>
  <c r="E26" i="3"/>
  <c r="J25" i="3"/>
  <c r="C25" i="3"/>
  <c r="E25" i="3"/>
  <c r="J24" i="3"/>
  <c r="C24" i="3"/>
  <c r="E24" i="3"/>
  <c r="J23" i="3"/>
  <c r="C23" i="3"/>
  <c r="E23" i="3"/>
  <c r="J22" i="3"/>
  <c r="C22" i="3"/>
  <c r="E22" i="3"/>
  <c r="J21" i="3"/>
  <c r="C21" i="3"/>
  <c r="E21" i="3"/>
  <c r="J20" i="3"/>
  <c r="C20" i="3"/>
  <c r="E20" i="3"/>
  <c r="J19" i="3"/>
  <c r="C19" i="3"/>
  <c r="E19" i="3"/>
  <c r="J18" i="3"/>
  <c r="C18" i="3"/>
  <c r="E18" i="3"/>
  <c r="J17" i="3"/>
  <c r="C17" i="3"/>
  <c r="E17" i="3"/>
  <c r="J16" i="3"/>
  <c r="C16" i="3"/>
  <c r="E16" i="3"/>
  <c r="J15" i="3"/>
  <c r="C15" i="3"/>
  <c r="E15" i="3"/>
  <c r="J14" i="3"/>
  <c r="C14" i="3"/>
  <c r="E14" i="3"/>
  <c r="J13" i="3"/>
  <c r="C13" i="3"/>
  <c r="E13" i="3"/>
  <c r="J12" i="3"/>
  <c r="C12" i="3"/>
  <c r="E12" i="3"/>
  <c r="J11" i="3"/>
  <c r="C11" i="3"/>
  <c r="E11" i="3"/>
  <c r="J10" i="3"/>
  <c r="C10" i="3"/>
  <c r="E10" i="3"/>
  <c r="J9" i="3"/>
  <c r="C9" i="3"/>
  <c r="E9" i="3"/>
  <c r="J8" i="3"/>
  <c r="C8" i="3"/>
  <c r="E8" i="3"/>
  <c r="J7" i="3"/>
  <c r="C7" i="3"/>
  <c r="E7" i="3"/>
  <c r="J6" i="3"/>
  <c r="C6" i="3"/>
  <c r="E6" i="3"/>
  <c r="J5" i="3"/>
  <c r="C5" i="3"/>
  <c r="E5" i="3"/>
  <c r="J4" i="3"/>
  <c r="C4" i="3"/>
  <c r="E4" i="3"/>
</calcChain>
</file>

<file path=xl/sharedStrings.xml><?xml version="1.0" encoding="utf-8"?>
<sst xmlns="http://schemas.openxmlformats.org/spreadsheetml/2006/main" count="391" uniqueCount="145">
  <si>
    <t>MODE OPERATOIRE RECOUVREMENT</t>
  </si>
  <si>
    <t>Cat 1</t>
  </si>
  <si>
    <t>Cat 2</t>
  </si>
  <si>
    <t>Cat 3</t>
  </si>
  <si>
    <t>Cat 4</t>
  </si>
  <si>
    <t>Cat 5</t>
  </si>
  <si>
    <t>Cat 6</t>
  </si>
  <si>
    <t>Cat 7</t>
  </si>
  <si>
    <t>Légende</t>
  </si>
  <si>
    <t>Date</t>
  </si>
  <si>
    <t>Action</t>
  </si>
  <si>
    <t>Etape 1</t>
  </si>
  <si>
    <t>Etape 2</t>
  </si>
  <si>
    <t>Etape 3</t>
  </si>
  <si>
    <t>Etape 4</t>
  </si>
  <si>
    <t>Etape 5</t>
  </si>
  <si>
    <t>Etape 6</t>
  </si>
  <si>
    <t>Lettre de relance type 1</t>
  </si>
  <si>
    <t>Lettre de relance type 2</t>
  </si>
  <si>
    <t>Étiquettes de lignes</t>
  </si>
  <si>
    <t>Somme de Montant facture</t>
  </si>
  <si>
    <t>Somme de Solde échu</t>
  </si>
  <si>
    <t>Catégorie</t>
  </si>
  <si>
    <t>ASCOMA</t>
  </si>
  <si>
    <t>A</t>
  </si>
  <si>
    <t xml:space="preserve">AXA  </t>
  </si>
  <si>
    <t>SAHAM ASSURANCE</t>
  </si>
  <si>
    <t>SONATEL</t>
  </si>
  <si>
    <t>Gras Savoye</t>
  </si>
  <si>
    <t>B</t>
  </si>
  <si>
    <t>ODEC DAKAR</t>
  </si>
  <si>
    <t xml:space="preserve">MUTUELLE HOT </t>
  </si>
  <si>
    <t>AMSA ASSURANCE</t>
  </si>
  <si>
    <t>CDE</t>
  </si>
  <si>
    <t>BHS</t>
  </si>
  <si>
    <t>SONAM</t>
  </si>
  <si>
    <t>CICR</t>
  </si>
  <si>
    <t>CNART</t>
  </si>
  <si>
    <t>SGBS</t>
  </si>
  <si>
    <t>PREVOYANCE ASSURANCE</t>
  </si>
  <si>
    <t>KEUR GU MAG</t>
  </si>
  <si>
    <t>BIS</t>
  </si>
  <si>
    <t>CSS</t>
  </si>
  <si>
    <t>SYPAOA</t>
  </si>
  <si>
    <t>TRANSVIE</t>
  </si>
  <si>
    <t>SUNU ASSURANCE</t>
  </si>
  <si>
    <t>AGEMAC</t>
  </si>
  <si>
    <t>BCEAO AGENCE</t>
  </si>
  <si>
    <t>ALLIANZ WORLDWIDE CARE</t>
  </si>
  <si>
    <t>SOBOA</t>
  </si>
  <si>
    <t>SENTENAC</t>
  </si>
  <si>
    <t>CNCAS</t>
  </si>
  <si>
    <t>MIMRAN</t>
  </si>
  <si>
    <t>IRD</t>
  </si>
  <si>
    <t>AUTRES</t>
  </si>
  <si>
    <t>CSE</t>
  </si>
  <si>
    <t>RTS</t>
  </si>
  <si>
    <t>PROFESSIONS LIBERALES</t>
  </si>
  <si>
    <t>FILFILI</t>
  </si>
  <si>
    <t>SFD SENEGAL</t>
  </si>
  <si>
    <t>CBAO</t>
  </si>
  <si>
    <t>AFRIC MANAGEMENT</t>
  </si>
  <si>
    <t>C2K STAFFING THIES</t>
  </si>
  <si>
    <t>BENEDICTION</t>
  </si>
  <si>
    <t>SENELEC</t>
  </si>
  <si>
    <t>PROFIL</t>
  </si>
  <si>
    <t>CMS</t>
  </si>
  <si>
    <t>SANTE POUR TOUS</t>
  </si>
  <si>
    <t>KING FAHD PALACE</t>
  </si>
  <si>
    <t>MBAARUM KOOLUTE</t>
  </si>
  <si>
    <t>C</t>
  </si>
  <si>
    <t>CCBM</t>
  </si>
  <si>
    <t>PETITE COTE</t>
  </si>
  <si>
    <t>TRANSIT</t>
  </si>
  <si>
    <t>EIFFAGE</t>
  </si>
  <si>
    <t>ANACIM</t>
  </si>
  <si>
    <t>CFE INGENIEURIE</t>
  </si>
  <si>
    <t>AMERGER</t>
  </si>
  <si>
    <t>SENICO CCD</t>
  </si>
  <si>
    <t>SAGAM</t>
  </si>
  <si>
    <t>Etape 7</t>
  </si>
  <si>
    <t>Etape 8</t>
  </si>
  <si>
    <t>Intervention Administrateur</t>
  </si>
  <si>
    <t>8 semaines</t>
  </si>
  <si>
    <t>9 semaines</t>
  </si>
  <si>
    <t xml:space="preserve">Délai écoulé + Accord administrateur </t>
  </si>
  <si>
    <t>Délai écoulé</t>
  </si>
  <si>
    <t>+ 2 semaines</t>
  </si>
  <si>
    <t>Lettre de mise en demeure</t>
  </si>
  <si>
    <t>Suspension patients</t>
  </si>
  <si>
    <t>Recour huissier et procédure contentieux</t>
  </si>
  <si>
    <t>Moyenne mensuelle</t>
  </si>
  <si>
    <t>Pourcentage</t>
  </si>
  <si>
    <t>Type de client</t>
  </si>
  <si>
    <t>TC</t>
  </si>
  <si>
    <t>Type de payeur</t>
  </si>
  <si>
    <t>TP</t>
  </si>
  <si>
    <t>TC/TP</t>
  </si>
  <si>
    <t>Cat</t>
  </si>
  <si>
    <t>Gros client</t>
  </si>
  <si>
    <t>Bon payeur</t>
  </si>
  <si>
    <t>L'analyse a été faite essentiellement sur les 6 premiers mois de l'année 2017. Les soldes des années précédentes n'ont pas été pris en compte. Le recouvrement de ces soldes se fera de façon exceptionnelle. Pour cette analyse,  l'échéance a été repoussée à 90 jours au lieu de 60 pour être plus proche de la réalité</t>
  </si>
  <si>
    <t>Moyen client</t>
  </si>
  <si>
    <t>Petit client</t>
  </si>
  <si>
    <t xml:space="preserve">C'est le poucentage du solde échu sur le CA moyen mensuel </t>
  </si>
  <si>
    <t>Pour un gros client on a  CA &gt;= 850 000</t>
  </si>
  <si>
    <t>Pour un moyen client on a  200 000 =&lt;  CA &lt; 850 000</t>
  </si>
  <si>
    <t>Pour un petit client on a CA &lt; 200 000</t>
  </si>
  <si>
    <t>Bon payeur: 0% (A 90 jours il a tout payé de la dernière facture)</t>
  </si>
  <si>
    <t>1: Gros client / Bon payeur</t>
  </si>
  <si>
    <t>2: Moyen client / Bon payeur</t>
  </si>
  <si>
    <t>3: Gros client / Moyen payeur</t>
  </si>
  <si>
    <t>4: Petit client / Bon payeur</t>
  </si>
  <si>
    <t>5: Moyen client / Moyen payeur</t>
  </si>
  <si>
    <t>6: Petit client / Moyen payeur</t>
  </si>
  <si>
    <t>7: Petit client / Mauvais payeur</t>
  </si>
  <si>
    <t>Moyen payeur</t>
  </si>
  <si>
    <t>8: Moyen client / Mauvais payeur</t>
  </si>
  <si>
    <t>9: Gros client / Mauvais payeur</t>
  </si>
  <si>
    <t>Mauvais payeur</t>
  </si>
  <si>
    <t>CLASSIFICATION DES GARANTS</t>
  </si>
  <si>
    <t>Moyen payeur : entre 1% et 100% ( A 90 jours Il ne nous doit à chaque fois que la dernière facture)</t>
  </si>
  <si>
    <t>Mauvais payeur: plus de 100% (il nous doit plusieurs factures en même temps)</t>
  </si>
  <si>
    <t xml:space="preserve">La date de début correspond à la date de dépôt </t>
  </si>
  <si>
    <t>Appel par AC</t>
  </si>
  <si>
    <t>Appel CGAC</t>
  </si>
  <si>
    <t xml:space="preserve"> Visite CGAC / 1ère négociation  règlement à l'amiable</t>
  </si>
  <si>
    <t xml:space="preserve"> Visite CGAC /2ème  négociation  règlement à l'amiable</t>
  </si>
  <si>
    <t xml:space="preserve"> Visite RAC /3ème  négociation  règlement à l'amiable</t>
  </si>
  <si>
    <t>6 mois</t>
  </si>
  <si>
    <t>Suspension patients et Intervention cabinet de recouvrement</t>
  </si>
  <si>
    <t>Etape 9</t>
  </si>
  <si>
    <t>Cat 1        Cat 2           Cat 3</t>
  </si>
  <si>
    <t>5 mois</t>
  </si>
  <si>
    <t>Cat 4         Cat 5</t>
  </si>
  <si>
    <t xml:space="preserve"> Visite CGAC   négociation  règlement à l'amiable</t>
  </si>
  <si>
    <t>Cat 6         Cat 7            Cat 8           Cat 9</t>
  </si>
  <si>
    <t>Petit client Moyen payeur                    Petit client mauvais payeur                        Moyen client Mauvais payeur                                            Gros client Mauvais payeur</t>
  </si>
  <si>
    <t>Gros client Bon payeur                       Moyen client Bon payeur                  Gros client Moyen payeur</t>
  </si>
  <si>
    <t>Petit client Bon payeur                        Moyen client Moyen payeur</t>
  </si>
  <si>
    <t>Il peut arriver que certains garants traversent des situations particulières et demandent des dérogations par rapport aux règlements de factures. A partir de ce moment, le mode opératoire n'est plus respecté à la letttre pour ce dit garant. Un délai sera négocié et passé ce dernier, alors on suivra à nouveau le mode opératoire règlementaire.</t>
  </si>
  <si>
    <t>09 semaines</t>
  </si>
  <si>
    <t>11 semaines</t>
  </si>
  <si>
    <t>13 semaines</t>
  </si>
  <si>
    <t>17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</si>
</sst>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7CA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948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 wrapText="1"/>
    </xf>
    <xf numFmtId="49" fontId="0" fillId="5" borderId="1" xfId="0" applyNumberFormat="1" applyFill="1" applyBorder="1" applyAlignment="1">
      <alignment vertical="center" wrapText="1"/>
    </xf>
    <xf numFmtId="0" fontId="2" fillId="6" borderId="1" xfId="0" applyFont="1" applyFill="1" applyBorder="1"/>
    <xf numFmtId="165" fontId="2" fillId="6" borderId="1" xfId="1" applyNumberFormat="1" applyFont="1" applyFill="1" applyBorder="1"/>
    <xf numFmtId="9" fontId="0" fillId="0" borderId="1" xfId="2" applyFont="1" applyBorder="1"/>
    <xf numFmtId="165" fontId="0" fillId="0" borderId="0" xfId="1" applyNumberFormat="1" applyFont="1"/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49" fontId="0" fillId="9" borderId="1" xfId="0" applyNumberFormat="1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49" fontId="0" fillId="11" borderId="1" xfId="0" applyNumberFormat="1" applyFill="1" applyBorder="1" applyAlignment="1">
      <alignment vertical="center" wrapText="1"/>
    </xf>
    <xf numFmtId="9" fontId="2" fillId="6" borderId="1" xfId="2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165" fontId="0" fillId="0" borderId="2" xfId="1" applyNumberFormat="1" applyFont="1" applyFill="1" applyBorder="1"/>
    <xf numFmtId="165" fontId="0" fillId="0" borderId="0" xfId="1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9" fontId="0" fillId="0" borderId="0" xfId="2" applyFont="1"/>
    <xf numFmtId="0" fontId="0" fillId="12" borderId="1" xfId="0" applyFill="1" applyBorder="1" applyAlignment="1">
      <alignment vertical="center" wrapText="1"/>
    </xf>
    <xf numFmtId="49" fontId="0" fillId="12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4" fillId="10" borderId="2" xfId="1" applyNumberFormat="1" applyFont="1" applyFill="1" applyBorder="1" applyAlignment="1">
      <alignment horizontal="left" vertical="top" wrapText="1"/>
    </xf>
    <xf numFmtId="49" fontId="4" fillId="10" borderId="0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165" fontId="2" fillId="6" borderId="2" xfId="1" applyNumberFormat="1" applyFont="1" applyFill="1" applyBorder="1" applyAlignment="1">
      <alignment horizontal="center"/>
    </xf>
    <xf numFmtId="165" fontId="2" fillId="6" borderId="0" xfId="1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EB776B"/>
      <color rgb="FFEE9482"/>
      <color rgb="FFF7CAC1"/>
      <color rgb="FFE54F3F"/>
      <color rgb="FFE238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zoomScale="55" zoomScaleNormal="55" workbookViewId="0">
      <selection activeCell="L4" sqref="L4:N8"/>
    </sheetView>
  </sheetViews>
  <sheetFormatPr baseColWidth="10" defaultColWidth="10.85546875" defaultRowHeight="15" x14ac:dyDescent="0.25"/>
  <cols>
    <col min="1" max="1" width="26.7109375" customWidth="1"/>
    <col min="2" max="2" width="16.28515625" style="12" customWidth="1"/>
    <col min="3" max="4" width="12.85546875" style="12" customWidth="1"/>
    <col min="5" max="5" width="14.140625" style="29" customWidth="1"/>
    <col min="6" max="6" width="11" style="12" customWidth="1"/>
    <col min="7" max="7" width="14.85546875" style="12" customWidth="1"/>
    <col min="8" max="8" width="10.140625" style="12" customWidth="1"/>
    <col min="9" max="9" width="13.28515625" style="12" customWidth="1"/>
    <col min="10" max="10" width="24.42578125" style="12" customWidth="1"/>
    <col min="11" max="11" width="7.5703125" style="12" customWidth="1"/>
    <col min="12" max="12" width="19.5703125" customWidth="1"/>
    <col min="13" max="13" width="75.7109375" style="23" customWidth="1"/>
    <col min="14" max="14" width="2.85546875" hidden="1" customWidth="1"/>
  </cols>
  <sheetData>
    <row r="1" spans="1:14" ht="36.75" customHeight="1" x14ac:dyDescent="0.25">
      <c r="A1" s="36" t="s">
        <v>120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3" spans="1:14" ht="20.100000000000001" customHeight="1" x14ac:dyDescent="0.25">
      <c r="A3" s="9" t="s">
        <v>19</v>
      </c>
      <c r="B3" s="10" t="s">
        <v>20</v>
      </c>
      <c r="C3" s="10" t="s">
        <v>91</v>
      </c>
      <c r="D3" s="10" t="s">
        <v>21</v>
      </c>
      <c r="E3" s="22" t="s">
        <v>92</v>
      </c>
      <c r="F3" s="10" t="s">
        <v>93</v>
      </c>
      <c r="G3" s="10" t="s">
        <v>94</v>
      </c>
      <c r="H3" s="10" t="s">
        <v>95</v>
      </c>
      <c r="I3" s="10" t="s">
        <v>96</v>
      </c>
      <c r="J3" s="10" t="s">
        <v>97</v>
      </c>
      <c r="K3" s="10" t="s">
        <v>98</v>
      </c>
      <c r="L3" s="37" t="s">
        <v>8</v>
      </c>
      <c r="M3" s="38"/>
    </row>
    <row r="4" spans="1:14" ht="20.100000000000001" customHeight="1" x14ac:dyDescent="0.25">
      <c r="A4" s="24" t="s">
        <v>27</v>
      </c>
      <c r="B4" s="25">
        <v>6998319</v>
      </c>
      <c r="C4" s="25">
        <f t="shared" ref="C4:C35" si="0">B4/6</f>
        <v>1166386.5</v>
      </c>
      <c r="D4" s="25">
        <v>0</v>
      </c>
      <c r="E4" s="11">
        <f t="shared" ref="E4:E35" si="1">D4/C4</f>
        <v>0</v>
      </c>
      <c r="F4" s="25">
        <v>1</v>
      </c>
      <c r="G4" s="25" t="s">
        <v>99</v>
      </c>
      <c r="H4" s="25" t="s">
        <v>24</v>
      </c>
      <c r="I4" s="25" t="s">
        <v>100</v>
      </c>
      <c r="J4" s="25" t="str">
        <f t="shared" ref="J4:J35" si="2">CONCATENATE(G4,"/",I4)</f>
        <v>Gros client/Bon payeur</v>
      </c>
      <c r="K4" s="25" t="s">
        <v>1</v>
      </c>
      <c r="L4" s="33" t="s">
        <v>101</v>
      </c>
      <c r="M4" s="34"/>
      <c r="N4" s="34"/>
    </row>
    <row r="5" spans="1:14" ht="20.100000000000001" customHeight="1" x14ac:dyDescent="0.25">
      <c r="A5" s="24" t="s">
        <v>30</v>
      </c>
      <c r="B5" s="25">
        <v>2237300</v>
      </c>
      <c r="C5" s="25">
        <f t="shared" si="0"/>
        <v>372883.33333333331</v>
      </c>
      <c r="D5" s="25">
        <v>0</v>
      </c>
      <c r="E5" s="11">
        <f t="shared" si="1"/>
        <v>0</v>
      </c>
      <c r="F5" s="25">
        <v>2</v>
      </c>
      <c r="G5" s="25" t="s">
        <v>102</v>
      </c>
      <c r="H5" s="25" t="s">
        <v>24</v>
      </c>
      <c r="I5" s="25" t="s">
        <v>100</v>
      </c>
      <c r="J5" s="25" t="str">
        <f t="shared" si="2"/>
        <v>Moyen client/Bon payeur</v>
      </c>
      <c r="K5" s="25" t="s">
        <v>2</v>
      </c>
      <c r="L5" s="33"/>
      <c r="M5" s="34"/>
      <c r="N5" s="34"/>
    </row>
    <row r="6" spans="1:14" ht="20.100000000000001" customHeight="1" x14ac:dyDescent="0.25">
      <c r="A6" s="24" t="s">
        <v>34</v>
      </c>
      <c r="B6" s="25">
        <v>1726000</v>
      </c>
      <c r="C6" s="25">
        <f t="shared" si="0"/>
        <v>287666.66666666669</v>
      </c>
      <c r="D6" s="25">
        <v>0</v>
      </c>
      <c r="E6" s="11">
        <f t="shared" si="1"/>
        <v>0</v>
      </c>
      <c r="F6" s="25">
        <v>2</v>
      </c>
      <c r="G6" s="25" t="s">
        <v>102</v>
      </c>
      <c r="H6" s="25" t="s">
        <v>24</v>
      </c>
      <c r="I6" s="25" t="s">
        <v>100</v>
      </c>
      <c r="J6" s="25" t="str">
        <f t="shared" si="2"/>
        <v>Moyen client/Bon payeur</v>
      </c>
      <c r="K6" s="25" t="s">
        <v>2</v>
      </c>
      <c r="L6" s="33"/>
      <c r="M6" s="34"/>
      <c r="N6" s="34"/>
    </row>
    <row r="7" spans="1:14" ht="20.100000000000001" customHeight="1" x14ac:dyDescent="0.25">
      <c r="A7" s="24" t="s">
        <v>31</v>
      </c>
      <c r="B7" s="25">
        <v>1456300</v>
      </c>
      <c r="C7" s="25">
        <f t="shared" si="0"/>
        <v>242716.66666666666</v>
      </c>
      <c r="D7" s="25">
        <v>0</v>
      </c>
      <c r="E7" s="11">
        <f t="shared" si="1"/>
        <v>0</v>
      </c>
      <c r="F7" s="25">
        <v>2</v>
      </c>
      <c r="G7" s="25" t="s">
        <v>102</v>
      </c>
      <c r="H7" s="25" t="s">
        <v>24</v>
      </c>
      <c r="I7" s="25" t="s">
        <v>100</v>
      </c>
      <c r="J7" s="25" t="str">
        <f t="shared" si="2"/>
        <v>Moyen client/Bon payeur</v>
      </c>
      <c r="K7" s="25" t="s">
        <v>2</v>
      </c>
      <c r="L7" s="33"/>
      <c r="M7" s="34"/>
      <c r="N7" s="34"/>
    </row>
    <row r="8" spans="1:14" ht="20.100000000000001" customHeight="1" x14ac:dyDescent="0.25">
      <c r="A8" s="24" t="s">
        <v>40</v>
      </c>
      <c r="B8" s="25">
        <v>1380350</v>
      </c>
      <c r="C8" s="25">
        <f t="shared" si="0"/>
        <v>230058.33333333334</v>
      </c>
      <c r="D8" s="25">
        <v>0</v>
      </c>
      <c r="E8" s="11">
        <f t="shared" si="1"/>
        <v>0</v>
      </c>
      <c r="F8" s="25">
        <v>2</v>
      </c>
      <c r="G8" s="25" t="s">
        <v>102</v>
      </c>
      <c r="H8" s="25" t="s">
        <v>24</v>
      </c>
      <c r="I8" s="25" t="s">
        <v>100</v>
      </c>
      <c r="J8" s="25" t="str">
        <f t="shared" si="2"/>
        <v>Moyen client/Bon payeur</v>
      </c>
      <c r="K8" s="25" t="s">
        <v>2</v>
      </c>
      <c r="L8" s="33"/>
      <c r="M8" s="34"/>
      <c r="N8" s="34"/>
    </row>
    <row r="9" spans="1:14" ht="20.100000000000001" customHeight="1" x14ac:dyDescent="0.25">
      <c r="A9" s="24" t="s">
        <v>41</v>
      </c>
      <c r="B9" s="25">
        <v>942400</v>
      </c>
      <c r="C9" s="25">
        <f t="shared" si="0"/>
        <v>157066.66666666666</v>
      </c>
      <c r="D9" s="25">
        <v>0</v>
      </c>
      <c r="E9" s="11">
        <f t="shared" si="1"/>
        <v>0</v>
      </c>
      <c r="F9" s="25">
        <v>3</v>
      </c>
      <c r="G9" s="25" t="s">
        <v>103</v>
      </c>
      <c r="H9" s="25" t="s">
        <v>24</v>
      </c>
      <c r="I9" s="25" t="s">
        <v>100</v>
      </c>
      <c r="J9" s="25" t="str">
        <f t="shared" si="2"/>
        <v>Petit client/Bon payeur</v>
      </c>
      <c r="K9" s="25" t="s">
        <v>4</v>
      </c>
      <c r="L9" s="26" t="s">
        <v>92</v>
      </c>
      <c r="M9" s="27" t="s">
        <v>104</v>
      </c>
    </row>
    <row r="10" spans="1:14" ht="20.100000000000001" customHeight="1" x14ac:dyDescent="0.25">
      <c r="A10" s="24" t="s">
        <v>57</v>
      </c>
      <c r="B10" s="25">
        <v>930750</v>
      </c>
      <c r="C10" s="25">
        <f t="shared" si="0"/>
        <v>155125</v>
      </c>
      <c r="D10" s="25">
        <v>0</v>
      </c>
      <c r="E10" s="11">
        <f t="shared" si="1"/>
        <v>0</v>
      </c>
      <c r="F10" s="25">
        <v>3</v>
      </c>
      <c r="G10" s="25" t="s">
        <v>103</v>
      </c>
      <c r="H10" s="25" t="s">
        <v>24</v>
      </c>
      <c r="I10" s="25" t="s">
        <v>100</v>
      </c>
      <c r="J10" s="25" t="str">
        <f t="shared" si="2"/>
        <v>Petit client/Bon payeur</v>
      </c>
      <c r="K10" s="25" t="s">
        <v>4</v>
      </c>
      <c r="M10" s="27"/>
    </row>
    <row r="11" spans="1:14" ht="20.100000000000001" customHeight="1" x14ac:dyDescent="0.25">
      <c r="A11" s="24" t="s">
        <v>42</v>
      </c>
      <c r="B11" s="25">
        <v>753450</v>
      </c>
      <c r="C11" s="25">
        <f t="shared" si="0"/>
        <v>125575</v>
      </c>
      <c r="D11" s="25">
        <v>0</v>
      </c>
      <c r="E11" s="11">
        <f t="shared" si="1"/>
        <v>0</v>
      </c>
      <c r="F11" s="25">
        <v>3</v>
      </c>
      <c r="G11" s="25" t="s">
        <v>103</v>
      </c>
      <c r="H11" s="25" t="s">
        <v>24</v>
      </c>
      <c r="I11" s="25" t="s">
        <v>100</v>
      </c>
      <c r="J11" s="25" t="str">
        <f t="shared" si="2"/>
        <v>Petit client/Bon payeur</v>
      </c>
      <c r="K11" s="25" t="s">
        <v>4</v>
      </c>
      <c r="L11" s="26" t="s">
        <v>93</v>
      </c>
      <c r="M11" s="28" t="s">
        <v>105</v>
      </c>
    </row>
    <row r="12" spans="1:14" ht="20.100000000000001" customHeight="1" x14ac:dyDescent="0.25">
      <c r="A12" s="24" t="s">
        <v>44</v>
      </c>
      <c r="B12" s="25">
        <v>624230</v>
      </c>
      <c r="C12" s="25">
        <f t="shared" si="0"/>
        <v>104038.33333333333</v>
      </c>
      <c r="D12" s="25">
        <v>0</v>
      </c>
      <c r="E12" s="11">
        <f t="shared" si="1"/>
        <v>0</v>
      </c>
      <c r="F12" s="25">
        <v>3</v>
      </c>
      <c r="G12" s="25" t="s">
        <v>103</v>
      </c>
      <c r="H12" s="25" t="s">
        <v>24</v>
      </c>
      <c r="I12" s="25" t="s">
        <v>100</v>
      </c>
      <c r="J12" s="25" t="str">
        <f t="shared" si="2"/>
        <v>Petit client/Bon payeur</v>
      </c>
      <c r="K12" s="25" t="s">
        <v>4</v>
      </c>
      <c r="M12" s="23" t="s">
        <v>106</v>
      </c>
    </row>
    <row r="13" spans="1:14" ht="20.100000000000001" customHeight="1" x14ac:dyDescent="0.25">
      <c r="A13" s="24" t="s">
        <v>45</v>
      </c>
      <c r="B13" s="25">
        <v>600000</v>
      </c>
      <c r="C13" s="25">
        <f t="shared" si="0"/>
        <v>100000</v>
      </c>
      <c r="D13" s="25">
        <v>0</v>
      </c>
      <c r="E13" s="11">
        <f t="shared" si="1"/>
        <v>0</v>
      </c>
      <c r="F13" s="25">
        <v>3</v>
      </c>
      <c r="G13" s="25" t="s">
        <v>103</v>
      </c>
      <c r="H13" s="25" t="s">
        <v>24</v>
      </c>
      <c r="I13" s="25" t="s">
        <v>100</v>
      </c>
      <c r="J13" s="25" t="str">
        <f t="shared" si="2"/>
        <v>Petit client/Bon payeur</v>
      </c>
      <c r="K13" s="25" t="s">
        <v>4</v>
      </c>
      <c r="M13" s="23" t="s">
        <v>107</v>
      </c>
    </row>
    <row r="14" spans="1:14" ht="20.100000000000001" customHeight="1" x14ac:dyDescent="0.25">
      <c r="A14" s="24" t="s">
        <v>46</v>
      </c>
      <c r="B14" s="25">
        <v>596650</v>
      </c>
      <c r="C14" s="25">
        <f t="shared" si="0"/>
        <v>99441.666666666672</v>
      </c>
      <c r="D14" s="25">
        <v>0</v>
      </c>
      <c r="E14" s="11">
        <f t="shared" si="1"/>
        <v>0</v>
      </c>
      <c r="F14" s="25">
        <v>3</v>
      </c>
      <c r="G14" s="25" t="s">
        <v>103</v>
      </c>
      <c r="H14" s="25" t="s">
        <v>24</v>
      </c>
      <c r="I14" s="25" t="s">
        <v>100</v>
      </c>
      <c r="J14" s="25" t="str">
        <f t="shared" si="2"/>
        <v>Petit client/Bon payeur</v>
      </c>
      <c r="K14" s="25" t="s">
        <v>4</v>
      </c>
    </row>
    <row r="15" spans="1:14" ht="20.100000000000001" customHeight="1" x14ac:dyDescent="0.25">
      <c r="A15" s="24" t="s">
        <v>47</v>
      </c>
      <c r="B15" s="25">
        <v>456000</v>
      </c>
      <c r="C15" s="25">
        <f t="shared" si="0"/>
        <v>76000</v>
      </c>
      <c r="D15" s="25">
        <v>0</v>
      </c>
      <c r="E15" s="11">
        <f t="shared" si="1"/>
        <v>0</v>
      </c>
      <c r="F15" s="25">
        <v>3</v>
      </c>
      <c r="G15" s="25" t="s">
        <v>103</v>
      </c>
      <c r="H15" s="25" t="s">
        <v>24</v>
      </c>
      <c r="I15" s="25" t="s">
        <v>100</v>
      </c>
      <c r="J15" s="25" t="str">
        <f t="shared" si="2"/>
        <v>Petit client/Bon payeur</v>
      </c>
      <c r="K15" s="25" t="s">
        <v>4</v>
      </c>
      <c r="L15" s="26" t="s">
        <v>95</v>
      </c>
      <c r="M15" s="28" t="s">
        <v>108</v>
      </c>
    </row>
    <row r="16" spans="1:14" ht="20.100000000000001" customHeight="1" x14ac:dyDescent="0.25">
      <c r="A16" s="24" t="s">
        <v>48</v>
      </c>
      <c r="B16" s="25">
        <v>443000</v>
      </c>
      <c r="C16" s="25">
        <f t="shared" si="0"/>
        <v>73833.333333333328</v>
      </c>
      <c r="D16" s="25">
        <v>0</v>
      </c>
      <c r="E16" s="11">
        <f t="shared" si="1"/>
        <v>0</v>
      </c>
      <c r="F16" s="25">
        <v>3</v>
      </c>
      <c r="G16" s="25" t="s">
        <v>103</v>
      </c>
      <c r="H16" s="25" t="s">
        <v>24</v>
      </c>
      <c r="I16" s="25" t="s">
        <v>100</v>
      </c>
      <c r="J16" s="25" t="str">
        <f t="shared" si="2"/>
        <v>Petit client/Bon payeur</v>
      </c>
      <c r="K16" s="25" t="s">
        <v>4</v>
      </c>
      <c r="M16" s="35" t="s">
        <v>121</v>
      </c>
    </row>
    <row r="17" spans="1:13" ht="20.100000000000001" customHeight="1" x14ac:dyDescent="0.25">
      <c r="A17" s="24" t="s">
        <v>56</v>
      </c>
      <c r="B17" s="25">
        <v>442850</v>
      </c>
      <c r="C17" s="25">
        <f t="shared" si="0"/>
        <v>73808.333333333328</v>
      </c>
      <c r="D17" s="25">
        <v>0</v>
      </c>
      <c r="E17" s="11">
        <f t="shared" si="1"/>
        <v>0</v>
      </c>
      <c r="F17" s="25">
        <v>3</v>
      </c>
      <c r="G17" s="25" t="s">
        <v>103</v>
      </c>
      <c r="H17" s="25" t="s">
        <v>24</v>
      </c>
      <c r="I17" s="25" t="s">
        <v>100</v>
      </c>
      <c r="J17" s="25" t="str">
        <f t="shared" si="2"/>
        <v>Petit client/Bon payeur</v>
      </c>
      <c r="K17" s="25" t="s">
        <v>4</v>
      </c>
      <c r="M17" s="35"/>
    </row>
    <row r="18" spans="1:13" ht="20.100000000000001" customHeight="1" x14ac:dyDescent="0.25">
      <c r="A18" s="24" t="s">
        <v>43</v>
      </c>
      <c r="B18" s="25">
        <v>349800</v>
      </c>
      <c r="C18" s="25">
        <f t="shared" si="0"/>
        <v>58300</v>
      </c>
      <c r="D18" s="25">
        <v>0</v>
      </c>
      <c r="E18" s="11">
        <f t="shared" si="1"/>
        <v>0</v>
      </c>
      <c r="F18" s="25">
        <v>3</v>
      </c>
      <c r="G18" s="25" t="s">
        <v>103</v>
      </c>
      <c r="H18" s="25" t="s">
        <v>24</v>
      </c>
      <c r="I18" s="25" t="s">
        <v>100</v>
      </c>
      <c r="J18" s="25" t="str">
        <f t="shared" si="2"/>
        <v>Petit client/Bon payeur</v>
      </c>
      <c r="K18" s="25" t="s">
        <v>4</v>
      </c>
      <c r="M18" s="23" t="s">
        <v>122</v>
      </c>
    </row>
    <row r="19" spans="1:13" ht="20.100000000000001" customHeight="1" x14ac:dyDescent="0.25">
      <c r="A19" s="24" t="s">
        <v>50</v>
      </c>
      <c r="B19" s="25">
        <v>286350</v>
      </c>
      <c r="C19" s="25">
        <f t="shared" si="0"/>
        <v>47725</v>
      </c>
      <c r="D19" s="25">
        <v>0</v>
      </c>
      <c r="E19" s="11">
        <f t="shared" si="1"/>
        <v>0</v>
      </c>
      <c r="F19" s="25">
        <v>3</v>
      </c>
      <c r="G19" s="25" t="s">
        <v>103</v>
      </c>
      <c r="H19" s="25" t="s">
        <v>24</v>
      </c>
      <c r="I19" s="25" t="s">
        <v>100</v>
      </c>
      <c r="J19" s="25" t="str">
        <f t="shared" si="2"/>
        <v>Petit client/Bon payeur</v>
      </c>
      <c r="K19" s="25" t="s">
        <v>4</v>
      </c>
    </row>
    <row r="20" spans="1:13" ht="20.100000000000001" customHeight="1" x14ac:dyDescent="0.25">
      <c r="A20" s="24" t="s">
        <v>59</v>
      </c>
      <c r="B20" s="25">
        <v>251500</v>
      </c>
      <c r="C20" s="25">
        <f t="shared" si="0"/>
        <v>41916.666666666664</v>
      </c>
      <c r="D20" s="25">
        <v>0</v>
      </c>
      <c r="E20" s="11">
        <f t="shared" si="1"/>
        <v>0</v>
      </c>
      <c r="F20" s="25">
        <v>3</v>
      </c>
      <c r="G20" s="25" t="s">
        <v>103</v>
      </c>
      <c r="H20" s="25" t="s">
        <v>24</v>
      </c>
      <c r="I20" s="25" t="s">
        <v>100</v>
      </c>
      <c r="J20" s="25" t="str">
        <f t="shared" si="2"/>
        <v>Petit client/Bon payeur</v>
      </c>
      <c r="K20" s="25" t="s">
        <v>4</v>
      </c>
    </row>
    <row r="21" spans="1:13" ht="20.100000000000001" customHeight="1" x14ac:dyDescent="0.25">
      <c r="A21" s="24" t="s">
        <v>51</v>
      </c>
      <c r="B21" s="25">
        <v>135000</v>
      </c>
      <c r="C21" s="25">
        <f t="shared" si="0"/>
        <v>22500</v>
      </c>
      <c r="D21" s="25">
        <v>0</v>
      </c>
      <c r="E21" s="11">
        <f t="shared" si="1"/>
        <v>0</v>
      </c>
      <c r="F21" s="25">
        <v>3</v>
      </c>
      <c r="G21" s="25" t="s">
        <v>103</v>
      </c>
      <c r="H21" s="25" t="s">
        <v>24</v>
      </c>
      <c r="I21" s="25" t="s">
        <v>100</v>
      </c>
      <c r="J21" s="25" t="str">
        <f t="shared" si="2"/>
        <v>Petit client/Bon payeur</v>
      </c>
      <c r="K21" s="25" t="s">
        <v>4</v>
      </c>
      <c r="L21" s="26" t="s">
        <v>22</v>
      </c>
      <c r="M21" s="28" t="s">
        <v>109</v>
      </c>
    </row>
    <row r="22" spans="1:13" ht="20.100000000000001" customHeight="1" x14ac:dyDescent="0.25">
      <c r="A22" s="24" t="s">
        <v>52</v>
      </c>
      <c r="B22" s="25">
        <v>122200</v>
      </c>
      <c r="C22" s="25">
        <f t="shared" si="0"/>
        <v>20366.666666666668</v>
      </c>
      <c r="D22" s="25">
        <v>0</v>
      </c>
      <c r="E22" s="11">
        <f t="shared" si="1"/>
        <v>0</v>
      </c>
      <c r="F22" s="25">
        <v>3</v>
      </c>
      <c r="G22" s="25" t="s">
        <v>103</v>
      </c>
      <c r="H22" s="25" t="s">
        <v>24</v>
      </c>
      <c r="I22" s="25" t="s">
        <v>100</v>
      </c>
      <c r="J22" s="25" t="str">
        <f t="shared" si="2"/>
        <v>Petit client/Bon payeur</v>
      </c>
      <c r="K22" s="25" t="s">
        <v>4</v>
      </c>
      <c r="M22" s="23" t="s">
        <v>110</v>
      </c>
    </row>
    <row r="23" spans="1:13" ht="20.100000000000001" customHeight="1" x14ac:dyDescent="0.25">
      <c r="A23" s="24" t="s">
        <v>53</v>
      </c>
      <c r="B23" s="25">
        <v>118800</v>
      </c>
      <c r="C23" s="25">
        <f t="shared" si="0"/>
        <v>19800</v>
      </c>
      <c r="D23" s="25">
        <v>0</v>
      </c>
      <c r="E23" s="11">
        <f t="shared" si="1"/>
        <v>0</v>
      </c>
      <c r="F23" s="25">
        <v>3</v>
      </c>
      <c r="G23" s="25" t="s">
        <v>103</v>
      </c>
      <c r="H23" s="25" t="s">
        <v>24</v>
      </c>
      <c r="I23" s="25" t="s">
        <v>100</v>
      </c>
      <c r="J23" s="25" t="str">
        <f t="shared" si="2"/>
        <v>Petit client/Bon payeur</v>
      </c>
      <c r="K23" s="25" t="s">
        <v>4</v>
      </c>
      <c r="M23" s="23" t="s">
        <v>111</v>
      </c>
    </row>
    <row r="24" spans="1:13" ht="20.100000000000001" customHeight="1" x14ac:dyDescent="0.25">
      <c r="A24" s="24" t="s">
        <v>49</v>
      </c>
      <c r="B24" s="25">
        <v>60250</v>
      </c>
      <c r="C24" s="25">
        <f t="shared" si="0"/>
        <v>10041.666666666666</v>
      </c>
      <c r="D24" s="25">
        <v>0</v>
      </c>
      <c r="E24" s="11">
        <f t="shared" si="1"/>
        <v>0</v>
      </c>
      <c r="F24" s="25">
        <v>3</v>
      </c>
      <c r="G24" s="25" t="s">
        <v>103</v>
      </c>
      <c r="H24" s="25" t="s">
        <v>24</v>
      </c>
      <c r="I24" s="25" t="s">
        <v>100</v>
      </c>
      <c r="J24" s="25" t="str">
        <f t="shared" si="2"/>
        <v>Petit client/Bon payeur</v>
      </c>
      <c r="K24" s="25" t="s">
        <v>4</v>
      </c>
      <c r="M24" s="23" t="s">
        <v>112</v>
      </c>
    </row>
    <row r="25" spans="1:13" ht="20.100000000000001" customHeight="1" x14ac:dyDescent="0.25">
      <c r="A25" s="24" t="s">
        <v>72</v>
      </c>
      <c r="B25" s="25">
        <v>35800</v>
      </c>
      <c r="C25" s="25">
        <f t="shared" si="0"/>
        <v>5966.666666666667</v>
      </c>
      <c r="D25" s="25">
        <v>0</v>
      </c>
      <c r="E25" s="11">
        <f t="shared" si="1"/>
        <v>0</v>
      </c>
      <c r="F25" s="25">
        <v>3</v>
      </c>
      <c r="G25" s="25" t="s">
        <v>103</v>
      </c>
      <c r="H25" s="25" t="s">
        <v>24</v>
      </c>
      <c r="I25" s="25" t="s">
        <v>100</v>
      </c>
      <c r="J25" s="25" t="str">
        <f t="shared" si="2"/>
        <v>Petit client/Bon payeur</v>
      </c>
      <c r="K25" s="25" t="s">
        <v>4</v>
      </c>
      <c r="M25" s="23" t="s">
        <v>113</v>
      </c>
    </row>
    <row r="26" spans="1:13" ht="20.100000000000001" customHeight="1" x14ac:dyDescent="0.25">
      <c r="A26" s="24" t="s">
        <v>54</v>
      </c>
      <c r="B26" s="25">
        <v>16000</v>
      </c>
      <c r="C26" s="25">
        <f t="shared" si="0"/>
        <v>2666.6666666666665</v>
      </c>
      <c r="D26" s="25">
        <v>0</v>
      </c>
      <c r="E26" s="11">
        <f t="shared" si="1"/>
        <v>0</v>
      </c>
      <c r="F26" s="25">
        <v>3</v>
      </c>
      <c r="G26" s="25" t="s">
        <v>103</v>
      </c>
      <c r="H26" s="25" t="s">
        <v>24</v>
      </c>
      <c r="I26" s="25" t="s">
        <v>100</v>
      </c>
      <c r="J26" s="25" t="str">
        <f t="shared" si="2"/>
        <v>Petit client/Bon payeur</v>
      </c>
      <c r="K26" s="25" t="s">
        <v>4</v>
      </c>
      <c r="M26" s="23" t="s">
        <v>114</v>
      </c>
    </row>
    <row r="27" spans="1:13" ht="20.100000000000001" customHeight="1" x14ac:dyDescent="0.25">
      <c r="A27" s="24" t="s">
        <v>25</v>
      </c>
      <c r="B27" s="25">
        <v>7813600</v>
      </c>
      <c r="C27" s="25">
        <f t="shared" si="0"/>
        <v>1302266.6666666667</v>
      </c>
      <c r="D27" s="25">
        <v>3600</v>
      </c>
      <c r="E27" s="11">
        <f t="shared" si="1"/>
        <v>2.7644107709634482E-3</v>
      </c>
      <c r="F27" s="25">
        <v>1</v>
      </c>
      <c r="G27" s="25" t="s">
        <v>99</v>
      </c>
      <c r="H27" s="25" t="s">
        <v>24</v>
      </c>
      <c r="I27" s="25" t="s">
        <v>100</v>
      </c>
      <c r="J27" s="25" t="str">
        <f t="shared" si="2"/>
        <v>Gros client/Bon payeur</v>
      </c>
      <c r="K27" s="25" t="s">
        <v>1</v>
      </c>
      <c r="M27" s="23" t="s">
        <v>115</v>
      </c>
    </row>
    <row r="28" spans="1:13" ht="20.100000000000001" customHeight="1" x14ac:dyDescent="0.25">
      <c r="A28" s="24" t="s">
        <v>32</v>
      </c>
      <c r="B28" s="25">
        <v>5853750</v>
      </c>
      <c r="C28" s="25">
        <f t="shared" si="0"/>
        <v>975625</v>
      </c>
      <c r="D28" s="25">
        <v>12800</v>
      </c>
      <c r="E28" s="11">
        <f t="shared" si="1"/>
        <v>1.3119795003203075E-2</v>
      </c>
      <c r="F28" s="25">
        <v>1</v>
      </c>
      <c r="G28" s="25" t="s">
        <v>99</v>
      </c>
      <c r="H28" s="25" t="s">
        <v>24</v>
      </c>
      <c r="I28" s="25" t="s">
        <v>116</v>
      </c>
      <c r="J28" s="25" t="str">
        <f t="shared" si="2"/>
        <v>Gros client/Moyen payeur</v>
      </c>
      <c r="K28" s="25" t="s">
        <v>3</v>
      </c>
      <c r="M28" s="23" t="s">
        <v>117</v>
      </c>
    </row>
    <row r="29" spans="1:13" ht="20.100000000000001" customHeight="1" x14ac:dyDescent="0.25">
      <c r="A29" s="24" t="s">
        <v>55</v>
      </c>
      <c r="B29" s="25">
        <v>1082280</v>
      </c>
      <c r="C29" s="25">
        <f t="shared" si="0"/>
        <v>180380</v>
      </c>
      <c r="D29" s="25">
        <v>15960</v>
      </c>
      <c r="E29" s="11">
        <f t="shared" si="1"/>
        <v>8.8479875817718157E-2</v>
      </c>
      <c r="F29" s="25">
        <v>3</v>
      </c>
      <c r="G29" s="25" t="s">
        <v>103</v>
      </c>
      <c r="H29" s="25" t="s">
        <v>24</v>
      </c>
      <c r="I29" s="25" t="s">
        <v>116</v>
      </c>
      <c r="J29" s="25" t="str">
        <f t="shared" si="2"/>
        <v>Petit client/Moyen payeur</v>
      </c>
      <c r="K29" s="25" t="s">
        <v>6</v>
      </c>
      <c r="M29" s="23" t="s">
        <v>118</v>
      </c>
    </row>
    <row r="30" spans="1:13" ht="20.100000000000001" customHeight="1" x14ac:dyDescent="0.25">
      <c r="A30" s="24" t="s">
        <v>33</v>
      </c>
      <c r="B30" s="25">
        <v>1738800</v>
      </c>
      <c r="C30" s="25">
        <f t="shared" si="0"/>
        <v>289800</v>
      </c>
      <c r="D30" s="25">
        <v>26400</v>
      </c>
      <c r="E30" s="11">
        <f t="shared" si="1"/>
        <v>9.1097308488612833E-2</v>
      </c>
      <c r="F30" s="25">
        <v>2</v>
      </c>
      <c r="G30" s="25" t="s">
        <v>102</v>
      </c>
      <c r="H30" s="25" t="s">
        <v>24</v>
      </c>
      <c r="I30" s="25" t="s">
        <v>116</v>
      </c>
      <c r="J30" s="25" t="str">
        <f t="shared" si="2"/>
        <v>Moyen client/Moyen payeur</v>
      </c>
      <c r="K30" s="25" t="s">
        <v>5</v>
      </c>
    </row>
    <row r="31" spans="1:13" ht="20.100000000000001" customHeight="1" x14ac:dyDescent="0.25">
      <c r="A31" s="24" t="s">
        <v>26</v>
      </c>
      <c r="B31" s="25">
        <v>14078235</v>
      </c>
      <c r="C31" s="25">
        <f t="shared" si="0"/>
        <v>2346372.5</v>
      </c>
      <c r="D31" s="25">
        <v>227950</v>
      </c>
      <c r="E31" s="11">
        <f t="shared" si="1"/>
        <v>9.714996233547743E-2</v>
      </c>
      <c r="F31" s="25">
        <v>1</v>
      </c>
      <c r="G31" s="25" t="s">
        <v>99</v>
      </c>
      <c r="H31" s="25" t="s">
        <v>24</v>
      </c>
      <c r="I31" s="25" t="s">
        <v>116</v>
      </c>
      <c r="J31" s="25" t="str">
        <f t="shared" si="2"/>
        <v>Gros client/Moyen payeur</v>
      </c>
      <c r="K31" s="25" t="s">
        <v>3</v>
      </c>
    </row>
    <row r="32" spans="1:13" ht="20.100000000000001" customHeight="1" x14ac:dyDescent="0.25">
      <c r="A32" s="24" t="s">
        <v>37</v>
      </c>
      <c r="B32" s="25">
        <v>5128935</v>
      </c>
      <c r="C32" s="25">
        <f t="shared" si="0"/>
        <v>854822.5</v>
      </c>
      <c r="D32" s="25">
        <v>153600</v>
      </c>
      <c r="E32" s="11">
        <f t="shared" si="1"/>
        <v>0.17968642612940114</v>
      </c>
      <c r="F32" s="25">
        <v>1</v>
      </c>
      <c r="G32" s="25" t="s">
        <v>99</v>
      </c>
      <c r="H32" s="25" t="s">
        <v>24</v>
      </c>
      <c r="I32" s="25" t="s">
        <v>116</v>
      </c>
      <c r="J32" s="25" t="str">
        <f t="shared" si="2"/>
        <v>Gros client/Moyen payeur</v>
      </c>
      <c r="K32" s="25" t="s">
        <v>3</v>
      </c>
    </row>
    <row r="33" spans="1:11" ht="20.100000000000001" customHeight="1" x14ac:dyDescent="0.25">
      <c r="A33" s="24" t="s">
        <v>23</v>
      </c>
      <c r="B33" s="25">
        <v>14651462</v>
      </c>
      <c r="C33" s="25">
        <f t="shared" si="0"/>
        <v>2441910.3333333335</v>
      </c>
      <c r="D33" s="25">
        <v>506656</v>
      </c>
      <c r="E33" s="11">
        <f t="shared" si="1"/>
        <v>0.20748345796480924</v>
      </c>
      <c r="F33" s="25">
        <v>1</v>
      </c>
      <c r="G33" s="25" t="s">
        <v>99</v>
      </c>
      <c r="H33" s="25" t="s">
        <v>24</v>
      </c>
      <c r="I33" s="25" t="s">
        <v>116</v>
      </c>
      <c r="J33" s="25" t="str">
        <f t="shared" si="2"/>
        <v>Gros client/Moyen payeur</v>
      </c>
      <c r="K33" s="25" t="s">
        <v>3</v>
      </c>
    </row>
    <row r="34" spans="1:11" ht="20.100000000000001" customHeight="1" x14ac:dyDescent="0.25">
      <c r="A34" s="24" t="s">
        <v>61</v>
      </c>
      <c r="B34" s="25">
        <v>364950</v>
      </c>
      <c r="C34" s="25">
        <f t="shared" si="0"/>
        <v>60825</v>
      </c>
      <c r="D34" s="25">
        <v>18800</v>
      </c>
      <c r="E34" s="11">
        <f t="shared" si="1"/>
        <v>0.30908343608713523</v>
      </c>
      <c r="F34" s="25">
        <v>3</v>
      </c>
      <c r="G34" s="25" t="s">
        <v>103</v>
      </c>
      <c r="H34" s="25" t="s">
        <v>29</v>
      </c>
      <c r="I34" s="25" t="s">
        <v>116</v>
      </c>
      <c r="J34" s="25" t="str">
        <f t="shared" si="2"/>
        <v>Petit client/Moyen payeur</v>
      </c>
      <c r="K34" s="25" t="s">
        <v>6</v>
      </c>
    </row>
    <row r="35" spans="1:11" ht="20.100000000000001" customHeight="1" x14ac:dyDescent="0.25">
      <c r="A35" s="24" t="s">
        <v>35</v>
      </c>
      <c r="B35" s="25">
        <v>2361275</v>
      </c>
      <c r="C35" s="25">
        <f t="shared" si="0"/>
        <v>393545.83333333331</v>
      </c>
      <c r="D35" s="25">
        <v>173900</v>
      </c>
      <c r="E35" s="11">
        <f t="shared" si="1"/>
        <v>0.44187991657049691</v>
      </c>
      <c r="F35" s="25">
        <v>2</v>
      </c>
      <c r="G35" s="25" t="s">
        <v>102</v>
      </c>
      <c r="H35" s="25" t="s">
        <v>29</v>
      </c>
      <c r="I35" s="25" t="s">
        <v>116</v>
      </c>
      <c r="J35" s="25" t="str">
        <f t="shared" si="2"/>
        <v>Moyen client/Moyen payeur</v>
      </c>
      <c r="K35" s="25" t="s">
        <v>5</v>
      </c>
    </row>
    <row r="36" spans="1:11" ht="20.100000000000001" customHeight="1" x14ac:dyDescent="0.25">
      <c r="A36" s="24" t="s">
        <v>36</v>
      </c>
      <c r="B36" s="25">
        <v>1735500</v>
      </c>
      <c r="C36" s="25">
        <f t="shared" ref="C36:C57" si="3">B36/6</f>
        <v>289250</v>
      </c>
      <c r="D36" s="25">
        <v>142000</v>
      </c>
      <c r="E36" s="11">
        <f t="shared" ref="E36:E57" si="4">D36/C36</f>
        <v>0.4909248055315471</v>
      </c>
      <c r="F36" s="25">
        <v>2</v>
      </c>
      <c r="G36" s="25" t="s">
        <v>102</v>
      </c>
      <c r="H36" s="25" t="s">
        <v>29</v>
      </c>
      <c r="I36" s="25" t="s">
        <v>116</v>
      </c>
      <c r="J36" s="25" t="str">
        <f t="shared" ref="J36:J57" si="5">CONCATENATE(G36,"/",I36)</f>
        <v>Moyen client/Moyen payeur</v>
      </c>
      <c r="K36" s="25" t="s">
        <v>5</v>
      </c>
    </row>
    <row r="37" spans="1:11" ht="20.100000000000001" customHeight="1" x14ac:dyDescent="0.25">
      <c r="A37" s="24" t="s">
        <v>58</v>
      </c>
      <c r="B37" s="25">
        <v>113200</v>
      </c>
      <c r="C37" s="25">
        <f t="shared" si="3"/>
        <v>18866.666666666668</v>
      </c>
      <c r="D37" s="25">
        <v>9400</v>
      </c>
      <c r="E37" s="11">
        <f t="shared" si="4"/>
        <v>0.49823321554770317</v>
      </c>
      <c r="F37" s="25">
        <v>3</v>
      </c>
      <c r="G37" s="25" t="s">
        <v>103</v>
      </c>
      <c r="H37" s="25" t="s">
        <v>29</v>
      </c>
      <c r="I37" s="25" t="s">
        <v>116</v>
      </c>
      <c r="J37" s="25" t="str">
        <f t="shared" si="5"/>
        <v>Petit client/Moyen payeur</v>
      </c>
      <c r="K37" s="25" t="s">
        <v>6</v>
      </c>
    </row>
    <row r="38" spans="1:11" ht="20.100000000000001" customHeight="1" x14ac:dyDescent="0.25">
      <c r="A38" s="24" t="s">
        <v>38</v>
      </c>
      <c r="B38" s="25">
        <v>2549750</v>
      </c>
      <c r="C38" s="25">
        <f t="shared" si="3"/>
        <v>424958.33333333331</v>
      </c>
      <c r="D38" s="25">
        <v>232900</v>
      </c>
      <c r="E38" s="11">
        <f t="shared" si="4"/>
        <v>0.54805373075791752</v>
      </c>
      <c r="F38" s="25">
        <v>2</v>
      </c>
      <c r="G38" s="25" t="s">
        <v>102</v>
      </c>
      <c r="H38" s="25" t="s">
        <v>29</v>
      </c>
      <c r="I38" s="25" t="s">
        <v>116</v>
      </c>
      <c r="J38" s="25" t="str">
        <f t="shared" si="5"/>
        <v>Moyen client/Moyen payeur</v>
      </c>
      <c r="K38" s="25" t="s">
        <v>5</v>
      </c>
    </row>
    <row r="39" spans="1:11" ht="20.100000000000001" customHeight="1" x14ac:dyDescent="0.25">
      <c r="A39" s="24" t="s">
        <v>28</v>
      </c>
      <c r="B39" s="25">
        <v>19902890</v>
      </c>
      <c r="C39" s="25">
        <f t="shared" si="3"/>
        <v>3317148.3333333335</v>
      </c>
      <c r="D39" s="25">
        <v>1970360</v>
      </c>
      <c r="E39" s="11">
        <f t="shared" si="4"/>
        <v>0.59399212878129759</v>
      </c>
      <c r="F39" s="25">
        <v>1</v>
      </c>
      <c r="G39" s="25" t="s">
        <v>99</v>
      </c>
      <c r="H39" s="25" t="s">
        <v>29</v>
      </c>
      <c r="I39" s="25" t="s">
        <v>116</v>
      </c>
      <c r="J39" s="25" t="str">
        <f t="shared" si="5"/>
        <v>Gros client/Moyen payeur</v>
      </c>
      <c r="K39" s="25" t="s">
        <v>3</v>
      </c>
    </row>
    <row r="40" spans="1:11" ht="20.100000000000001" customHeight="1" x14ac:dyDescent="0.25">
      <c r="A40" s="24" t="s">
        <v>60</v>
      </c>
      <c r="B40" s="25">
        <v>1215850</v>
      </c>
      <c r="C40" s="25">
        <f t="shared" si="3"/>
        <v>202641.66666666666</v>
      </c>
      <c r="D40" s="25">
        <v>122800</v>
      </c>
      <c r="E40" s="11">
        <f t="shared" si="4"/>
        <v>0.60599580540362707</v>
      </c>
      <c r="F40" s="25">
        <v>2</v>
      </c>
      <c r="G40" s="25" t="s">
        <v>102</v>
      </c>
      <c r="H40" s="25" t="s">
        <v>29</v>
      </c>
      <c r="I40" s="25" t="s">
        <v>116</v>
      </c>
      <c r="J40" s="25" t="str">
        <f t="shared" si="5"/>
        <v>Moyen client/Moyen payeur</v>
      </c>
      <c r="K40" s="25" t="s">
        <v>5</v>
      </c>
    </row>
    <row r="41" spans="1:11" ht="20.100000000000001" customHeight="1" x14ac:dyDescent="0.25">
      <c r="A41" s="24" t="s">
        <v>63</v>
      </c>
      <c r="B41" s="25">
        <v>594100</v>
      </c>
      <c r="C41" s="25">
        <f t="shared" si="3"/>
        <v>99016.666666666672</v>
      </c>
      <c r="D41" s="25">
        <v>63400</v>
      </c>
      <c r="E41" s="11">
        <f t="shared" si="4"/>
        <v>0.64029624642316108</v>
      </c>
      <c r="F41" s="25">
        <v>3</v>
      </c>
      <c r="G41" s="25" t="s">
        <v>103</v>
      </c>
      <c r="H41" s="25" t="s">
        <v>29</v>
      </c>
      <c r="I41" s="25" t="s">
        <v>116</v>
      </c>
      <c r="J41" s="25" t="str">
        <f t="shared" si="5"/>
        <v>Petit client/Moyen payeur</v>
      </c>
      <c r="K41" s="25" t="s">
        <v>6</v>
      </c>
    </row>
    <row r="42" spans="1:11" ht="20.100000000000001" customHeight="1" x14ac:dyDescent="0.25">
      <c r="A42" s="24" t="s">
        <v>39</v>
      </c>
      <c r="B42" s="25">
        <v>1841460</v>
      </c>
      <c r="C42" s="25">
        <f t="shared" si="3"/>
        <v>306910</v>
      </c>
      <c r="D42" s="25">
        <v>253500</v>
      </c>
      <c r="E42" s="11">
        <f t="shared" si="4"/>
        <v>0.8259750415431234</v>
      </c>
      <c r="F42" s="25">
        <v>2</v>
      </c>
      <c r="G42" s="25" t="s">
        <v>102</v>
      </c>
      <c r="H42" s="25" t="s">
        <v>29</v>
      </c>
      <c r="I42" s="25" t="s">
        <v>116</v>
      </c>
      <c r="J42" s="25" t="str">
        <f t="shared" si="5"/>
        <v>Moyen client/Moyen payeur</v>
      </c>
      <c r="K42" s="25" t="s">
        <v>5</v>
      </c>
    </row>
    <row r="43" spans="1:11" ht="20.100000000000001" customHeight="1" x14ac:dyDescent="0.25">
      <c r="A43" s="24" t="s">
        <v>62</v>
      </c>
      <c r="B43" s="25">
        <v>132000</v>
      </c>
      <c r="C43" s="25">
        <f t="shared" si="3"/>
        <v>22000</v>
      </c>
      <c r="D43" s="25">
        <v>18800</v>
      </c>
      <c r="E43" s="11">
        <f t="shared" si="4"/>
        <v>0.8545454545454545</v>
      </c>
      <c r="F43" s="25">
        <v>3</v>
      </c>
      <c r="G43" s="25" t="s">
        <v>103</v>
      </c>
      <c r="H43" s="25" t="s">
        <v>29</v>
      </c>
      <c r="I43" s="25" t="s">
        <v>116</v>
      </c>
      <c r="J43" s="25" t="str">
        <f t="shared" si="5"/>
        <v>Petit client/Moyen payeur</v>
      </c>
      <c r="K43" s="25" t="s">
        <v>6</v>
      </c>
    </row>
    <row r="44" spans="1:11" ht="20.100000000000001" customHeight="1" x14ac:dyDescent="0.25">
      <c r="A44" s="24" t="s">
        <v>66</v>
      </c>
      <c r="B44" s="25">
        <v>457150</v>
      </c>
      <c r="C44" s="25">
        <f t="shared" si="3"/>
        <v>76191.666666666672</v>
      </c>
      <c r="D44" s="25">
        <v>90200</v>
      </c>
      <c r="E44" s="11">
        <f t="shared" si="4"/>
        <v>1.1838565022421523</v>
      </c>
      <c r="F44" s="25">
        <v>3</v>
      </c>
      <c r="G44" s="25" t="s">
        <v>103</v>
      </c>
      <c r="H44" s="25" t="s">
        <v>70</v>
      </c>
      <c r="I44" s="25" t="s">
        <v>119</v>
      </c>
      <c r="J44" s="25" t="str">
        <f t="shared" si="5"/>
        <v>Petit client/Mauvais payeur</v>
      </c>
      <c r="K44" s="25" t="s">
        <v>7</v>
      </c>
    </row>
    <row r="45" spans="1:11" ht="20.100000000000001" customHeight="1" x14ac:dyDescent="0.25">
      <c r="A45" s="24" t="s">
        <v>64</v>
      </c>
      <c r="B45" s="25">
        <v>532250</v>
      </c>
      <c r="C45" s="25">
        <f t="shared" si="3"/>
        <v>88708.333333333328</v>
      </c>
      <c r="D45" s="25">
        <v>144900</v>
      </c>
      <c r="E45" s="11">
        <f t="shared" si="4"/>
        <v>1.6334429309534995</v>
      </c>
      <c r="F45" s="25">
        <v>3</v>
      </c>
      <c r="G45" s="25" t="s">
        <v>103</v>
      </c>
      <c r="H45" s="25" t="s">
        <v>70</v>
      </c>
      <c r="I45" s="25" t="s">
        <v>119</v>
      </c>
      <c r="J45" s="25" t="str">
        <f t="shared" si="5"/>
        <v>Petit client/Mauvais payeur</v>
      </c>
      <c r="K45" s="25" t="s">
        <v>7</v>
      </c>
    </row>
    <row r="46" spans="1:11" ht="20.100000000000001" customHeight="1" x14ac:dyDescent="0.25">
      <c r="A46" s="24" t="s">
        <v>65</v>
      </c>
      <c r="B46" s="25">
        <v>56400</v>
      </c>
      <c r="C46" s="25">
        <f t="shared" si="3"/>
        <v>9400</v>
      </c>
      <c r="D46" s="25">
        <v>18800</v>
      </c>
      <c r="E46" s="11">
        <f t="shared" si="4"/>
        <v>2</v>
      </c>
      <c r="F46" s="25">
        <v>3</v>
      </c>
      <c r="G46" s="25" t="s">
        <v>103</v>
      </c>
      <c r="H46" s="25" t="s">
        <v>70</v>
      </c>
      <c r="I46" s="25" t="s">
        <v>119</v>
      </c>
      <c r="J46" s="25" t="str">
        <f t="shared" si="5"/>
        <v>Petit client/Mauvais payeur</v>
      </c>
      <c r="K46" s="25" t="s">
        <v>7</v>
      </c>
    </row>
    <row r="47" spans="1:11" ht="20.100000000000001" customHeight="1" x14ac:dyDescent="0.25">
      <c r="A47" s="24" t="s">
        <v>67</v>
      </c>
      <c r="B47" s="25">
        <v>132800</v>
      </c>
      <c r="C47" s="25">
        <f t="shared" si="3"/>
        <v>22133.333333333332</v>
      </c>
      <c r="D47" s="25">
        <v>47400</v>
      </c>
      <c r="E47" s="11">
        <f t="shared" si="4"/>
        <v>2.1415662650602409</v>
      </c>
      <c r="F47" s="25">
        <v>3</v>
      </c>
      <c r="G47" s="25" t="s">
        <v>103</v>
      </c>
      <c r="H47" s="25" t="s">
        <v>70</v>
      </c>
      <c r="I47" s="25" t="s">
        <v>119</v>
      </c>
      <c r="J47" s="25" t="str">
        <f t="shared" si="5"/>
        <v>Petit client/Mauvais payeur</v>
      </c>
      <c r="K47" s="25" t="s">
        <v>7</v>
      </c>
    </row>
    <row r="48" spans="1:11" ht="20.100000000000001" customHeight="1" x14ac:dyDescent="0.25">
      <c r="A48" s="24" t="s">
        <v>68</v>
      </c>
      <c r="B48" s="25">
        <v>167700</v>
      </c>
      <c r="C48" s="25">
        <f t="shared" si="3"/>
        <v>27950</v>
      </c>
      <c r="D48" s="25">
        <v>74350</v>
      </c>
      <c r="E48" s="11">
        <f t="shared" si="4"/>
        <v>2.6601073345259394</v>
      </c>
      <c r="F48" s="25">
        <v>3</v>
      </c>
      <c r="G48" s="25" t="s">
        <v>103</v>
      </c>
      <c r="H48" s="25" t="s">
        <v>70</v>
      </c>
      <c r="I48" s="25" t="s">
        <v>119</v>
      </c>
      <c r="J48" s="25" t="str">
        <f t="shared" si="5"/>
        <v>Petit client/Mauvais payeur</v>
      </c>
      <c r="K48" s="25" t="s">
        <v>7</v>
      </c>
    </row>
    <row r="49" spans="1:11" ht="20.100000000000001" customHeight="1" x14ac:dyDescent="0.25">
      <c r="A49" s="24" t="s">
        <v>71</v>
      </c>
      <c r="B49" s="25">
        <v>98400</v>
      </c>
      <c r="C49" s="25">
        <f t="shared" si="3"/>
        <v>16400</v>
      </c>
      <c r="D49" s="25">
        <v>60800</v>
      </c>
      <c r="E49" s="11">
        <f t="shared" si="4"/>
        <v>3.7073170731707319</v>
      </c>
      <c r="F49" s="25">
        <v>3</v>
      </c>
      <c r="G49" s="25" t="s">
        <v>103</v>
      </c>
      <c r="H49" s="25" t="s">
        <v>70</v>
      </c>
      <c r="I49" s="25" t="s">
        <v>119</v>
      </c>
      <c r="J49" s="25" t="str">
        <f t="shared" si="5"/>
        <v>Petit client/Mauvais payeur</v>
      </c>
      <c r="K49" s="25" t="s">
        <v>7</v>
      </c>
    </row>
    <row r="50" spans="1:11" ht="20.100000000000001" customHeight="1" x14ac:dyDescent="0.25">
      <c r="A50" s="24" t="s">
        <v>69</v>
      </c>
      <c r="B50" s="25">
        <v>207400</v>
      </c>
      <c r="C50" s="25">
        <f t="shared" si="3"/>
        <v>34566.666666666664</v>
      </c>
      <c r="D50" s="25">
        <v>136000</v>
      </c>
      <c r="E50" s="11">
        <f t="shared" si="4"/>
        <v>3.9344262295081971</v>
      </c>
      <c r="F50" s="25">
        <v>3</v>
      </c>
      <c r="G50" s="25" t="s">
        <v>103</v>
      </c>
      <c r="H50" s="25" t="s">
        <v>70</v>
      </c>
      <c r="I50" s="25" t="s">
        <v>119</v>
      </c>
      <c r="J50" s="25" t="str">
        <f t="shared" si="5"/>
        <v>Petit client/Mauvais payeur</v>
      </c>
      <c r="K50" s="25" t="s">
        <v>7</v>
      </c>
    </row>
    <row r="51" spans="1:11" ht="20.100000000000001" customHeight="1" x14ac:dyDescent="0.25">
      <c r="A51" s="24" t="s">
        <v>73</v>
      </c>
      <c r="B51" s="25">
        <v>792750</v>
      </c>
      <c r="C51" s="25">
        <f t="shared" si="3"/>
        <v>132125</v>
      </c>
      <c r="D51" s="25">
        <v>576100</v>
      </c>
      <c r="E51" s="11">
        <f t="shared" si="4"/>
        <v>4.3602649006622514</v>
      </c>
      <c r="F51" s="25">
        <v>3</v>
      </c>
      <c r="G51" s="25" t="s">
        <v>103</v>
      </c>
      <c r="H51" s="25" t="s">
        <v>70</v>
      </c>
      <c r="I51" s="25" t="s">
        <v>119</v>
      </c>
      <c r="J51" s="25" t="str">
        <f t="shared" si="5"/>
        <v>Petit client/Mauvais payeur</v>
      </c>
      <c r="K51" s="25" t="s">
        <v>7</v>
      </c>
    </row>
    <row r="52" spans="1:11" ht="20.100000000000001" customHeight="1" x14ac:dyDescent="0.25">
      <c r="A52" s="24" t="s">
        <v>77</v>
      </c>
      <c r="B52" s="25">
        <v>47000</v>
      </c>
      <c r="C52" s="25">
        <f t="shared" si="3"/>
        <v>7833.333333333333</v>
      </c>
      <c r="D52" s="25">
        <v>37600</v>
      </c>
      <c r="E52" s="11">
        <f t="shared" si="4"/>
        <v>4.8</v>
      </c>
      <c r="F52" s="25">
        <v>3</v>
      </c>
      <c r="G52" s="25" t="s">
        <v>103</v>
      </c>
      <c r="H52" s="25" t="s">
        <v>70</v>
      </c>
      <c r="I52" s="25" t="s">
        <v>119</v>
      </c>
      <c r="J52" s="25" t="str">
        <f t="shared" si="5"/>
        <v>Petit client/Mauvais payeur</v>
      </c>
      <c r="K52" s="25" t="s">
        <v>7</v>
      </c>
    </row>
    <row r="53" spans="1:11" ht="20.100000000000001" customHeight="1" x14ac:dyDescent="0.25">
      <c r="A53" s="24" t="s">
        <v>76</v>
      </c>
      <c r="B53" s="25">
        <v>87520</v>
      </c>
      <c r="C53" s="25">
        <f t="shared" si="3"/>
        <v>14586.666666666666</v>
      </c>
      <c r="D53" s="25">
        <v>71520</v>
      </c>
      <c r="E53" s="11">
        <f t="shared" si="4"/>
        <v>4.9031078610603291</v>
      </c>
      <c r="F53" s="25">
        <v>3</v>
      </c>
      <c r="G53" s="25" t="s">
        <v>103</v>
      </c>
      <c r="H53" s="25" t="s">
        <v>70</v>
      </c>
      <c r="I53" s="25" t="s">
        <v>119</v>
      </c>
      <c r="J53" s="25" t="str">
        <f t="shared" si="5"/>
        <v>Petit client/Mauvais payeur</v>
      </c>
      <c r="K53" s="25" t="s">
        <v>7</v>
      </c>
    </row>
    <row r="54" spans="1:11" ht="20.100000000000001" customHeight="1" x14ac:dyDescent="0.25">
      <c r="A54" s="24" t="s">
        <v>74</v>
      </c>
      <c r="B54" s="25">
        <v>556400</v>
      </c>
      <c r="C54" s="25">
        <f t="shared" si="3"/>
        <v>92733.333333333328</v>
      </c>
      <c r="D54" s="25">
        <v>509400</v>
      </c>
      <c r="E54" s="11">
        <f t="shared" si="4"/>
        <v>5.4931703810208488</v>
      </c>
      <c r="F54" s="25">
        <v>3</v>
      </c>
      <c r="G54" s="25" t="s">
        <v>103</v>
      </c>
      <c r="H54" s="25" t="s">
        <v>70</v>
      </c>
      <c r="I54" s="25" t="s">
        <v>119</v>
      </c>
      <c r="J54" s="25" t="str">
        <f t="shared" si="5"/>
        <v>Petit client/Mauvais payeur</v>
      </c>
      <c r="K54" s="25" t="s">
        <v>7</v>
      </c>
    </row>
    <row r="55" spans="1:11" ht="20.100000000000001" customHeight="1" x14ac:dyDescent="0.25">
      <c r="A55" s="24" t="s">
        <v>75</v>
      </c>
      <c r="B55" s="25">
        <v>268300</v>
      </c>
      <c r="C55" s="25">
        <f t="shared" si="3"/>
        <v>44716.666666666664</v>
      </c>
      <c r="D55" s="25">
        <v>258700</v>
      </c>
      <c r="E55" s="11">
        <f t="shared" si="4"/>
        <v>5.7853149459560198</v>
      </c>
      <c r="F55" s="25">
        <v>3</v>
      </c>
      <c r="G55" s="25" t="s">
        <v>103</v>
      </c>
      <c r="H55" s="25" t="s">
        <v>70</v>
      </c>
      <c r="I55" s="25" t="s">
        <v>119</v>
      </c>
      <c r="J55" s="25" t="str">
        <f t="shared" si="5"/>
        <v>Petit client/Mauvais payeur</v>
      </c>
      <c r="K55" s="25" t="s">
        <v>7</v>
      </c>
    </row>
    <row r="56" spans="1:11" ht="20.100000000000001" customHeight="1" x14ac:dyDescent="0.25">
      <c r="A56" s="24" t="s">
        <v>78</v>
      </c>
      <c r="B56" s="25">
        <v>15000</v>
      </c>
      <c r="C56" s="25">
        <f t="shared" si="3"/>
        <v>2500</v>
      </c>
      <c r="D56" s="25">
        <v>15000</v>
      </c>
      <c r="E56" s="11">
        <f t="shared" si="4"/>
        <v>6</v>
      </c>
      <c r="F56" s="25">
        <v>3</v>
      </c>
      <c r="G56" s="25" t="s">
        <v>103</v>
      </c>
      <c r="H56" s="25" t="s">
        <v>70</v>
      </c>
      <c r="I56" s="25" t="s">
        <v>119</v>
      </c>
      <c r="J56" s="25" t="str">
        <f t="shared" si="5"/>
        <v>Petit client/Mauvais payeur</v>
      </c>
      <c r="K56" s="25" t="s">
        <v>7</v>
      </c>
    </row>
    <row r="57" spans="1:11" ht="20.100000000000001" customHeight="1" x14ac:dyDescent="0.25">
      <c r="A57" s="24" t="s">
        <v>79</v>
      </c>
      <c r="B57" s="25">
        <v>9400</v>
      </c>
      <c r="C57" s="25">
        <f t="shared" si="3"/>
        <v>1566.6666666666667</v>
      </c>
      <c r="D57" s="25">
        <v>9400</v>
      </c>
      <c r="E57" s="11">
        <f t="shared" si="4"/>
        <v>6</v>
      </c>
      <c r="F57" s="25">
        <v>3</v>
      </c>
      <c r="G57" s="25" t="s">
        <v>103</v>
      </c>
      <c r="H57" s="25" t="s">
        <v>70</v>
      </c>
      <c r="I57" s="25" t="s">
        <v>119</v>
      </c>
      <c r="J57" s="25" t="str">
        <f t="shared" si="5"/>
        <v>Petit client/Mauvais payeur</v>
      </c>
      <c r="K57" s="25" t="s">
        <v>7</v>
      </c>
    </row>
  </sheetData>
  <autoFilter ref="A3:K57" xr:uid="{00000000-0009-0000-0000-000001000000}">
    <sortState ref="A2:K55">
      <sortCondition ref="E1:E55"/>
    </sortState>
  </autoFilter>
  <mergeCells count="4">
    <mergeCell ref="L4:N8"/>
    <mergeCell ref="M16:M17"/>
    <mergeCell ref="A1:M1"/>
    <mergeCell ref="L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tabSelected="1" zoomScale="70" zoomScaleNormal="70" workbookViewId="0">
      <selection activeCell="D8" sqref="D8"/>
    </sheetView>
  </sheetViews>
  <sheetFormatPr baseColWidth="10" defaultColWidth="10.85546875" defaultRowHeight="35.1" customHeight="1" x14ac:dyDescent="0.25"/>
  <cols>
    <col min="1" max="1" width="11.42578125" style="1"/>
    <col min="2" max="2" width="32.85546875" style="1" customWidth="1"/>
    <col min="3" max="11" width="19.85546875" style="2" customWidth="1"/>
    <col min="12" max="12" width="20.85546875" style="2" customWidth="1"/>
    <col min="13" max="20" width="19.85546875" style="15" customWidth="1"/>
  </cols>
  <sheetData>
    <row r="1" spans="1:20" ht="35.1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35.1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35.1" customHeight="1" x14ac:dyDescent="0.25">
      <c r="C3" s="50" t="s">
        <v>123</v>
      </c>
      <c r="D3" s="50"/>
      <c r="E3" s="50"/>
    </row>
    <row r="4" spans="1:20" ht="35.1" customHeight="1" x14ac:dyDescent="0.25">
      <c r="A4" s="3"/>
      <c r="B4" s="3" t="s">
        <v>8</v>
      </c>
      <c r="C4" s="42" t="s">
        <v>11</v>
      </c>
      <c r="D4" s="42"/>
      <c r="E4" s="43" t="s">
        <v>12</v>
      </c>
      <c r="F4" s="43"/>
      <c r="G4" s="44" t="s">
        <v>13</v>
      </c>
      <c r="H4" s="44"/>
      <c r="I4" s="49" t="s">
        <v>14</v>
      </c>
      <c r="J4" s="49"/>
      <c r="K4" s="45" t="s">
        <v>15</v>
      </c>
      <c r="L4" s="45"/>
      <c r="M4" s="46" t="s">
        <v>16</v>
      </c>
      <c r="N4" s="46"/>
      <c r="O4" s="40" t="s">
        <v>80</v>
      </c>
      <c r="P4" s="40"/>
      <c r="Q4" s="48" t="s">
        <v>81</v>
      </c>
      <c r="R4" s="48"/>
      <c r="S4" s="47" t="s">
        <v>131</v>
      </c>
      <c r="T4" s="47"/>
    </row>
    <row r="5" spans="1:20" ht="35.1" customHeight="1" x14ac:dyDescent="0.25">
      <c r="A5" s="3"/>
      <c r="B5" s="3"/>
      <c r="C5" s="4" t="s">
        <v>9</v>
      </c>
      <c r="D5" s="4" t="s">
        <v>10</v>
      </c>
      <c r="E5" s="5" t="s">
        <v>9</v>
      </c>
      <c r="F5" s="5" t="s">
        <v>10</v>
      </c>
      <c r="G5" s="6" t="s">
        <v>9</v>
      </c>
      <c r="H5" s="6" t="s">
        <v>10</v>
      </c>
      <c r="I5" s="13" t="s">
        <v>9</v>
      </c>
      <c r="J5" s="13" t="s">
        <v>10</v>
      </c>
      <c r="K5" s="30" t="s">
        <v>9</v>
      </c>
      <c r="L5" s="30" t="s">
        <v>10</v>
      </c>
      <c r="M5" s="16" t="s">
        <v>9</v>
      </c>
      <c r="N5" s="16" t="s">
        <v>10</v>
      </c>
      <c r="O5" s="17" t="s">
        <v>9</v>
      </c>
      <c r="P5" s="17" t="s">
        <v>10</v>
      </c>
      <c r="Q5" s="18" t="s">
        <v>9</v>
      </c>
      <c r="R5" s="18" t="s">
        <v>10</v>
      </c>
      <c r="S5" s="20" t="s">
        <v>9</v>
      </c>
      <c r="T5" s="20" t="s">
        <v>10</v>
      </c>
    </row>
    <row r="6" spans="1:20" ht="72" customHeight="1" x14ac:dyDescent="0.25">
      <c r="A6" s="32" t="s">
        <v>132</v>
      </c>
      <c r="B6" s="32" t="s">
        <v>138</v>
      </c>
      <c r="C6" s="4" t="s">
        <v>83</v>
      </c>
      <c r="D6" s="4" t="s">
        <v>124</v>
      </c>
      <c r="E6" s="7" t="s">
        <v>84</v>
      </c>
      <c r="F6" s="5" t="s">
        <v>124</v>
      </c>
      <c r="G6" s="8" t="s">
        <v>141</v>
      </c>
      <c r="H6" s="6" t="s">
        <v>125</v>
      </c>
      <c r="I6" s="14" t="s">
        <v>142</v>
      </c>
      <c r="J6" s="13" t="s">
        <v>126</v>
      </c>
      <c r="K6" s="31" t="s">
        <v>143</v>
      </c>
      <c r="L6" s="30" t="s">
        <v>127</v>
      </c>
      <c r="M6" s="16" t="s">
        <v>144</v>
      </c>
      <c r="N6" s="16" t="s">
        <v>128</v>
      </c>
      <c r="O6" s="17" t="s">
        <v>129</v>
      </c>
      <c r="P6" s="17" t="s">
        <v>82</v>
      </c>
      <c r="Q6" s="19" t="s">
        <v>85</v>
      </c>
      <c r="R6" s="18" t="s">
        <v>130</v>
      </c>
      <c r="S6" s="21"/>
      <c r="T6" s="20"/>
    </row>
    <row r="7" spans="1:20" ht="78.75" customHeight="1" x14ac:dyDescent="0.25">
      <c r="A7" s="32" t="s">
        <v>134</v>
      </c>
      <c r="B7" s="32" t="s">
        <v>139</v>
      </c>
      <c r="C7" s="4" t="s">
        <v>83</v>
      </c>
      <c r="D7" s="4" t="s">
        <v>124</v>
      </c>
      <c r="E7" s="7" t="s">
        <v>84</v>
      </c>
      <c r="F7" s="5" t="s">
        <v>124</v>
      </c>
      <c r="G7" s="8" t="s">
        <v>141</v>
      </c>
      <c r="H7" s="6" t="s">
        <v>125</v>
      </c>
      <c r="I7" s="14" t="s">
        <v>142</v>
      </c>
      <c r="J7" s="13" t="s">
        <v>126</v>
      </c>
      <c r="K7" s="31" t="s">
        <v>143</v>
      </c>
      <c r="L7" s="30" t="s">
        <v>17</v>
      </c>
      <c r="M7" s="16" t="s">
        <v>144</v>
      </c>
      <c r="N7" s="16" t="s">
        <v>18</v>
      </c>
      <c r="O7" s="17" t="s">
        <v>133</v>
      </c>
      <c r="P7" s="17" t="s">
        <v>89</v>
      </c>
      <c r="Q7" s="19" t="s">
        <v>87</v>
      </c>
      <c r="R7" s="18" t="s">
        <v>88</v>
      </c>
      <c r="S7" s="21" t="s">
        <v>86</v>
      </c>
      <c r="T7" s="20" t="s">
        <v>90</v>
      </c>
    </row>
    <row r="8" spans="1:20" ht="84.75" customHeight="1" x14ac:dyDescent="0.25">
      <c r="A8" s="32" t="s">
        <v>136</v>
      </c>
      <c r="B8" s="32" t="s">
        <v>137</v>
      </c>
      <c r="C8" s="4" t="s">
        <v>83</v>
      </c>
      <c r="D8" s="4" t="s">
        <v>124</v>
      </c>
      <c r="E8" s="7" t="s">
        <v>84</v>
      </c>
      <c r="F8" s="5" t="s">
        <v>124</v>
      </c>
      <c r="G8" s="8" t="s">
        <v>141</v>
      </c>
      <c r="H8" s="6" t="s">
        <v>17</v>
      </c>
      <c r="I8" s="14" t="s">
        <v>142</v>
      </c>
      <c r="J8" s="14" t="s">
        <v>18</v>
      </c>
      <c r="K8" s="31" t="s">
        <v>143</v>
      </c>
      <c r="L8" s="30" t="s">
        <v>135</v>
      </c>
      <c r="M8" s="16" t="s">
        <v>144</v>
      </c>
      <c r="N8" s="16" t="s">
        <v>89</v>
      </c>
      <c r="O8" s="17" t="s">
        <v>87</v>
      </c>
      <c r="P8" s="17" t="s">
        <v>88</v>
      </c>
      <c r="Q8" s="19" t="s">
        <v>86</v>
      </c>
      <c r="R8" s="19" t="s">
        <v>90</v>
      </c>
      <c r="S8" s="21"/>
      <c r="T8" s="20"/>
    </row>
    <row r="10" spans="1:20" ht="66" customHeight="1" x14ac:dyDescent="0.25">
      <c r="A10" s="39" t="s">
        <v>140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</sheetData>
  <mergeCells count="12">
    <mergeCell ref="A10:K10"/>
    <mergeCell ref="O4:P4"/>
    <mergeCell ref="A1:T2"/>
    <mergeCell ref="C4:D4"/>
    <mergeCell ref="E4:F4"/>
    <mergeCell ref="G4:H4"/>
    <mergeCell ref="K4:L4"/>
    <mergeCell ref="M4:N4"/>
    <mergeCell ref="S4:T4"/>
    <mergeCell ref="Q4:R4"/>
    <mergeCell ref="I4:J4"/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Classification des garants</vt:lpstr>
      <vt:lpstr>Recouvrement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Nassira</dc:creator>
  <cp:lastModifiedBy>Lauriane</cp:lastModifiedBy>
  <dcterms:created xsi:type="dcterms:W3CDTF">2017-07-12T08:39:29Z</dcterms:created>
  <dcterms:modified xsi:type="dcterms:W3CDTF">2019-11-05T18:55:38Z</dcterms:modified>
</cp:coreProperties>
</file>